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aolins/Documents/Documents/2023 Postepy Biochemii/To be submitted/Supporting Information/"/>
    </mc:Choice>
  </mc:AlternateContent>
  <xr:revisionPtr revIDLastSave="0" documentId="8_{CE77AE97-E535-A346-9A30-1F77D79F4D8F}" xr6:coauthVersionLast="47" xr6:coauthVersionMax="47" xr10:uidLastSave="{00000000-0000-0000-0000-000000000000}"/>
  <bookViews>
    <workbookView xWindow="0" yWindow="760" windowWidth="2688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goId/xh6rgZK8b5naNJ8niTZm2cA=="/>
    </ext>
  </extLst>
</workbook>
</file>

<file path=xl/calcChain.xml><?xml version="1.0" encoding="utf-8"?>
<calcChain xmlns="http://schemas.openxmlformats.org/spreadsheetml/2006/main">
  <c r="AA78" i="1" l="1"/>
  <c r="Z78" i="1"/>
  <c r="V78" i="1"/>
  <c r="U78" i="1"/>
  <c r="AA77" i="1"/>
  <c r="Z77" i="1"/>
  <c r="V77" i="1"/>
  <c r="U77" i="1"/>
  <c r="AA76" i="1"/>
  <c r="Z76" i="1"/>
  <c r="Y75" i="1"/>
  <c r="X75" i="1"/>
  <c r="V75" i="1"/>
  <c r="U75" i="1"/>
  <c r="AA74" i="1"/>
  <c r="Z74" i="1"/>
  <c r="V74" i="1"/>
  <c r="U74" i="1"/>
  <c r="AA73" i="1"/>
  <c r="Z73" i="1"/>
  <c r="V73" i="1"/>
  <c r="U73" i="1"/>
  <c r="AA72" i="1"/>
  <c r="Z72" i="1"/>
  <c r="V72" i="1"/>
  <c r="U72" i="1"/>
  <c r="AA70" i="1"/>
  <c r="Z70" i="1"/>
  <c r="V70" i="1"/>
  <c r="U70" i="1"/>
  <c r="AA69" i="1"/>
  <c r="Z69" i="1"/>
  <c r="V69" i="1"/>
  <c r="U69" i="1"/>
  <c r="Y68" i="1"/>
  <c r="X68" i="1"/>
  <c r="V68" i="1"/>
  <c r="U68" i="1"/>
  <c r="AA67" i="1"/>
  <c r="Z67" i="1"/>
  <c r="V67" i="1"/>
  <c r="U67" i="1"/>
  <c r="AA66" i="1"/>
  <c r="Z66" i="1"/>
  <c r="Y65" i="1"/>
  <c r="X65" i="1"/>
  <c r="V65" i="1"/>
  <c r="U65" i="1"/>
  <c r="AA64" i="1"/>
  <c r="Z64" i="1"/>
  <c r="V64" i="1"/>
  <c r="U64" i="1"/>
  <c r="AA63" i="1"/>
  <c r="Z63" i="1"/>
  <c r="V63" i="1"/>
  <c r="U63" i="1"/>
  <c r="AA61" i="1"/>
  <c r="Z61" i="1"/>
  <c r="V61" i="1"/>
  <c r="U61" i="1"/>
  <c r="AA60" i="1"/>
  <c r="Z60" i="1"/>
  <c r="V60" i="1"/>
  <c r="U60" i="1"/>
  <c r="Y59" i="1"/>
  <c r="X59" i="1"/>
  <c r="V59" i="1"/>
  <c r="U59" i="1"/>
  <c r="Y55" i="1"/>
  <c r="X55" i="1"/>
  <c r="V55" i="1"/>
  <c r="U55" i="1"/>
  <c r="AA54" i="1"/>
  <c r="Z54" i="1"/>
  <c r="V54" i="1"/>
  <c r="U54" i="1"/>
  <c r="Y53" i="1"/>
  <c r="X53" i="1"/>
  <c r="T53" i="1"/>
  <c r="S53" i="1"/>
  <c r="Y50" i="1"/>
  <c r="X50" i="1"/>
  <c r="T50" i="1"/>
  <c r="S50" i="1"/>
  <c r="AA49" i="1"/>
  <c r="Z49" i="1"/>
  <c r="V49" i="1"/>
  <c r="U49" i="1"/>
  <c r="AA48" i="1"/>
  <c r="Z48" i="1"/>
  <c r="V48" i="1"/>
  <c r="U48" i="1"/>
  <c r="AA46" i="1"/>
  <c r="Z46" i="1"/>
  <c r="V46" i="1"/>
  <c r="U46" i="1"/>
  <c r="AA44" i="1"/>
  <c r="Z44" i="1"/>
  <c r="V44" i="1"/>
  <c r="U44" i="1"/>
  <c r="AA43" i="1"/>
  <c r="Z43" i="1"/>
  <c r="T43" i="1"/>
  <c r="S43" i="1"/>
  <c r="AA42" i="1"/>
  <c r="Z42" i="1"/>
  <c r="V42" i="1"/>
  <c r="U42" i="1"/>
  <c r="Y40" i="1"/>
  <c r="X40" i="1"/>
  <c r="V40" i="1"/>
  <c r="U40" i="1"/>
  <c r="AA37" i="1"/>
  <c r="Z37" i="1"/>
  <c r="V37" i="1"/>
  <c r="U37" i="1"/>
  <c r="AA34" i="1"/>
  <c r="Z34" i="1"/>
  <c r="V34" i="1"/>
  <c r="U34" i="1"/>
  <c r="AA32" i="1"/>
  <c r="Z32" i="1"/>
  <c r="V32" i="1"/>
  <c r="U32" i="1"/>
  <c r="AA31" i="1"/>
  <c r="Z31" i="1"/>
  <c r="V31" i="1"/>
  <c r="U31" i="1"/>
  <c r="Y29" i="1"/>
  <c r="X29" i="1"/>
  <c r="V29" i="1"/>
  <c r="U29" i="1"/>
  <c r="Y28" i="1"/>
  <c r="X28" i="1"/>
  <c r="V28" i="1"/>
  <c r="U28" i="1"/>
  <c r="Y26" i="1"/>
  <c r="X26" i="1"/>
  <c r="T26" i="1"/>
  <c r="S26" i="1"/>
  <c r="Y25" i="1"/>
  <c r="X25" i="1"/>
  <c r="V25" i="1"/>
  <c r="U25" i="1"/>
  <c r="Y24" i="1"/>
  <c r="X24" i="1"/>
  <c r="V24" i="1"/>
  <c r="U24" i="1"/>
  <c r="AA22" i="1"/>
  <c r="Z22" i="1"/>
  <c r="Y19" i="1"/>
  <c r="X19" i="1"/>
  <c r="V19" i="1"/>
  <c r="U19" i="1"/>
  <c r="AA18" i="1"/>
  <c r="Z18" i="1"/>
  <c r="T18" i="1"/>
  <c r="S18" i="1"/>
  <c r="Y17" i="1"/>
  <c r="X17" i="1"/>
  <c r="V17" i="1"/>
  <c r="U17" i="1"/>
  <c r="AA16" i="1"/>
  <c r="Z16" i="1"/>
  <c r="V16" i="1"/>
  <c r="U16" i="1"/>
  <c r="Y15" i="1"/>
  <c r="X15" i="1"/>
  <c r="V15" i="1"/>
  <c r="U15" i="1"/>
  <c r="Y13" i="1"/>
  <c r="X13" i="1"/>
  <c r="T13" i="1"/>
  <c r="S13" i="1"/>
  <c r="Y11" i="1"/>
  <c r="X11" i="1"/>
  <c r="V11" i="1"/>
  <c r="U11" i="1"/>
  <c r="AA10" i="1"/>
  <c r="Z10" i="1"/>
  <c r="T10" i="1"/>
  <c r="S10" i="1"/>
</calcChain>
</file>

<file path=xl/sharedStrings.xml><?xml version="1.0" encoding="utf-8"?>
<sst xmlns="http://schemas.openxmlformats.org/spreadsheetml/2006/main" count="322" uniqueCount="201">
  <si>
    <t>gene length</t>
  </si>
  <si>
    <t>effective gene length</t>
  </si>
  <si>
    <t xml:space="preserve">Control vs 30 minutes </t>
  </si>
  <si>
    <t xml:space="preserve">Control vs 60 minutes </t>
  </si>
  <si>
    <t xml:space="preserve">30 vs 60 minutes </t>
  </si>
  <si>
    <t>30 sig</t>
  </si>
  <si>
    <t>30 not sig</t>
  </si>
  <si>
    <t>60 sig</t>
  </si>
  <si>
    <t>60 not sig</t>
  </si>
  <si>
    <t>protein</t>
  </si>
  <si>
    <t>gene</t>
  </si>
  <si>
    <t>gene desc</t>
  </si>
  <si>
    <t>PPDE</t>
  </si>
  <si>
    <t>Control normalized mean count</t>
  </si>
  <si>
    <t>30 min normalized mean count</t>
  </si>
  <si>
    <t>LOG2(PostFC)</t>
  </si>
  <si>
    <t>60 min normalized mean count</t>
  </si>
  <si>
    <t>avg</t>
  </si>
  <si>
    <t>PostFC</t>
  </si>
  <si>
    <t>H1A</t>
  </si>
  <si>
    <t>HIST1H1A</t>
  </si>
  <si>
    <t>histone cluster 1, H1a</t>
  </si>
  <si>
    <t>H1B</t>
  </si>
  <si>
    <t>HIST1H1B</t>
  </si>
  <si>
    <t>histone cluster 1, H1b</t>
  </si>
  <si>
    <t>H1C</t>
  </si>
  <si>
    <t>HIST1H1C</t>
  </si>
  <si>
    <t>histone cluster 1, H1c</t>
  </si>
  <si>
    <t>H1D</t>
  </si>
  <si>
    <t>HIST1H1D</t>
  </si>
  <si>
    <t>histone cluster 1, H1d</t>
  </si>
  <si>
    <t>H1E</t>
  </si>
  <si>
    <t>HIST1H1E</t>
  </si>
  <si>
    <t>histone cluster 1, H1e</t>
  </si>
  <si>
    <t>H1T</t>
  </si>
  <si>
    <t>HIST1H1T</t>
  </si>
  <si>
    <t>histone cluster 1, H1t</t>
  </si>
  <si>
    <t>H2A</t>
  </si>
  <si>
    <t>HIST1H2AG</t>
  </si>
  <si>
    <t>histone cluster 1, H2ag</t>
  </si>
  <si>
    <t>HIST1H2AI</t>
  </si>
  <si>
    <t>histone cluster 1, H2ai</t>
  </si>
  <si>
    <t>HIST1H2AK</t>
  </si>
  <si>
    <t>histone cluster 1, H2ak</t>
  </si>
  <si>
    <t>HIST1H2AL</t>
  </si>
  <si>
    <t>histone cluster 1, H2al</t>
  </si>
  <si>
    <t>HIST1H2AM</t>
  </si>
  <si>
    <t>histone cluster 1, H2am</t>
  </si>
  <si>
    <t>H2A-11</t>
  </si>
  <si>
    <t>HIST3H2A</t>
  </si>
  <si>
    <t>histone cluster 3, H2a</t>
  </si>
  <si>
    <t>H2A-1A</t>
  </si>
  <si>
    <t>HIST1H2AA</t>
  </si>
  <si>
    <t>histone cluster 1, H2aa</t>
  </si>
  <si>
    <t>H2A-1B-1E</t>
  </si>
  <si>
    <t>HIST1H2AB</t>
  </si>
  <si>
    <t>histone cluster 1, H2ab</t>
  </si>
  <si>
    <t>HIST1H2AE</t>
  </si>
  <si>
    <t>histone cluster 1, H2ae</t>
  </si>
  <si>
    <t>H2A-1C</t>
  </si>
  <si>
    <t>HIST1H2AC</t>
  </si>
  <si>
    <t>histone cluster 1, H2ac</t>
  </si>
  <si>
    <t>H2A-1D</t>
  </si>
  <si>
    <t>HIST1H2AD</t>
  </si>
  <si>
    <t>histone cluster 1, H2ad</t>
  </si>
  <si>
    <t>H2A-1H</t>
  </si>
  <si>
    <t>HIST1H2AH</t>
  </si>
  <si>
    <t>histone cluster 1, H2ah</t>
  </si>
  <si>
    <t>H2A-1J</t>
  </si>
  <si>
    <t>HIST1H2AJ</t>
  </si>
  <si>
    <t>histone cluster 1, H2aj</t>
  </si>
  <si>
    <t>H2A-2A</t>
  </si>
  <si>
    <t>HIST2H2AA3</t>
  </si>
  <si>
    <t>histone cluster 2, H2aa3</t>
  </si>
  <si>
    <t>HIST2H2AA4</t>
  </si>
  <si>
    <t>histone cluster 2, H2aa4</t>
  </si>
  <si>
    <t>H2A-2B</t>
  </si>
  <si>
    <t>HIST2H2AB</t>
  </si>
  <si>
    <t>histone cluster 2, H2ab</t>
  </si>
  <si>
    <t>H2A-2C</t>
  </si>
  <si>
    <t>HIST2H2AC</t>
  </si>
  <si>
    <t>histone cluster 2, H2ac</t>
  </si>
  <si>
    <t>H2B</t>
  </si>
  <si>
    <t>HIST1H2BC</t>
  </si>
  <si>
    <t>histone cluster 1, H2bc</t>
  </si>
  <si>
    <t>HIST1H2BE</t>
  </si>
  <si>
    <t>histone cluster 1, H2be</t>
  </si>
  <si>
    <t>HIST1H2BF</t>
  </si>
  <si>
    <t>histone cluster 1, H2bf</t>
  </si>
  <si>
    <t>HIST1H2BG</t>
  </si>
  <si>
    <t>histone cluster 1, H2bg</t>
  </si>
  <si>
    <t>HIST1H2BI</t>
  </si>
  <si>
    <t>histone cluster 1, H2bi</t>
  </si>
  <si>
    <t>HIST1H2BO</t>
  </si>
  <si>
    <t>histone cluster 1, H2bo</t>
  </si>
  <si>
    <t>H2B-1A</t>
  </si>
  <si>
    <t>HIST1H2BA</t>
  </si>
  <si>
    <t>histone cluster 1, H2ba</t>
  </si>
  <si>
    <t>H2B-1B</t>
  </si>
  <si>
    <t>HIST1H2BB</t>
  </si>
  <si>
    <t>histone cluster 1, H2bb</t>
  </si>
  <si>
    <t>H2B-1D</t>
  </si>
  <si>
    <t>HIST1H2BD</t>
  </si>
  <si>
    <t>histone cluster 1, H2bd</t>
  </si>
  <si>
    <t>H2B-1H</t>
  </si>
  <si>
    <t>HIST1H2BH</t>
  </si>
  <si>
    <t>histone cluster 1, H2bh</t>
  </si>
  <si>
    <t>H2B-1J</t>
  </si>
  <si>
    <t>HIST1H2BJ</t>
  </si>
  <si>
    <t>histone cluster 1, H2bj</t>
  </si>
  <si>
    <t>H2B-1K</t>
  </si>
  <si>
    <t>HIST1H2BK</t>
  </si>
  <si>
    <t>histone cluster 1, H2bk</t>
  </si>
  <si>
    <t>H2B-1L</t>
  </si>
  <si>
    <t>HIST1H2BL</t>
  </si>
  <si>
    <t>histone cluster 1, H2bl</t>
  </si>
  <si>
    <t>H2B-1M</t>
  </si>
  <si>
    <t>HIST1H2BM</t>
  </si>
  <si>
    <t>histone cluster 1, H2bm</t>
  </si>
  <si>
    <t>H2B-1N</t>
  </si>
  <si>
    <t>HIST1H2BN</t>
  </si>
  <si>
    <t>histone cluster 1, H2bn</t>
  </si>
  <si>
    <t>H2B-2A</t>
  </si>
  <si>
    <t>HIST2H2BA</t>
  </si>
  <si>
    <t>histone cluster 2, H2ba (pseudogene)</t>
  </si>
  <si>
    <t>H2B-2C</t>
  </si>
  <si>
    <t>HIST2H2BC</t>
  </si>
  <si>
    <t>histone cluster 2, H2bc (pseudogene)</t>
  </si>
  <si>
    <t>H2B-2E</t>
  </si>
  <si>
    <t>HIST2H2BE</t>
  </si>
  <si>
    <t>histone cluster 2, H2be</t>
  </si>
  <si>
    <t>H2B-2F</t>
  </si>
  <si>
    <t>HIST2H2BF</t>
  </si>
  <si>
    <t>histone cluster 2, H2bf</t>
  </si>
  <si>
    <t>H2B-3A</t>
  </si>
  <si>
    <t>HIST3H2BB</t>
  </si>
  <si>
    <t>histone cluster 3, H2bb</t>
  </si>
  <si>
    <t>H3.1</t>
  </si>
  <si>
    <t>HIST1H3A</t>
  </si>
  <si>
    <t>histone cluster 1, H3a</t>
  </si>
  <si>
    <t>HIST1H3B</t>
  </si>
  <si>
    <t>histone cluster 1, H3b</t>
  </si>
  <si>
    <t>HIST1H3C</t>
  </si>
  <si>
    <t>histone cluster 1, H3c</t>
  </si>
  <si>
    <t>HIST1H3D</t>
  </si>
  <si>
    <t>histone cluster 1, H3d</t>
  </si>
  <si>
    <t>HIST1H3E</t>
  </si>
  <si>
    <t>histone cluster 1, H3e</t>
  </si>
  <si>
    <t>HIST1H3F</t>
  </si>
  <si>
    <t>histone cluster 1, H3f</t>
  </si>
  <si>
    <t>HIST1H3G</t>
  </si>
  <si>
    <t>histone cluster 1, H3g</t>
  </si>
  <si>
    <t>HIST1H3H</t>
  </si>
  <si>
    <t>histone cluster 1, H3h</t>
  </si>
  <si>
    <t>HIST1H3I</t>
  </si>
  <si>
    <t>histone cluster 1, H3i</t>
  </si>
  <si>
    <t>HIST1H3J</t>
  </si>
  <si>
    <t>histone cluster 1, H3j</t>
  </si>
  <si>
    <t>H3.1T</t>
  </si>
  <si>
    <t>HIST3H3</t>
  </si>
  <si>
    <t>histone cluster 3, H3</t>
  </si>
  <si>
    <t>H3.2</t>
  </si>
  <si>
    <t>HIST2H3A</t>
  </si>
  <si>
    <t>histone cluster 2, H3a</t>
  </si>
  <si>
    <t>HIST2H3C</t>
  </si>
  <si>
    <t>histone cluster 2, H3c</t>
  </si>
  <si>
    <t>HIST2H3D</t>
  </si>
  <si>
    <t>histone cluster 2, H3d</t>
  </si>
  <si>
    <t>H4</t>
  </si>
  <si>
    <t>HIST1H4A</t>
  </si>
  <si>
    <t>histone cluster 1, H4a</t>
  </si>
  <si>
    <t>HIST1H4B</t>
  </si>
  <si>
    <t>histone cluster 1, H4b</t>
  </si>
  <si>
    <t>HIST1H4C</t>
  </si>
  <si>
    <t>histone cluster 1, H4c</t>
  </si>
  <si>
    <t>HIST1H4D</t>
  </si>
  <si>
    <t>histone cluster 1, H4d</t>
  </si>
  <si>
    <t>HIST1H4E</t>
  </si>
  <si>
    <t>histone cluster 1, H4e</t>
  </si>
  <si>
    <t>HIST1H4F</t>
  </si>
  <si>
    <t>histone cluster 1, H4f</t>
  </si>
  <si>
    <t>HIST1H4H</t>
  </si>
  <si>
    <t>histone cluster 1, H4h</t>
  </si>
  <si>
    <t>HIST1H4I</t>
  </si>
  <si>
    <t>histone cluster 1, H4i</t>
  </si>
  <si>
    <t>HIST1H4J</t>
  </si>
  <si>
    <t>histone cluster 1, H4j</t>
  </si>
  <si>
    <t>HIST1H4K</t>
  </si>
  <si>
    <t>histone cluster 1, H4k</t>
  </si>
  <si>
    <t>HIST1H4L</t>
  </si>
  <si>
    <t>histone cluster 1, H4l</t>
  </si>
  <si>
    <t>HIST2H4A</t>
  </si>
  <si>
    <t>histone cluster 2, H4a</t>
  </si>
  <si>
    <t>HIST2H4B</t>
  </si>
  <si>
    <t>histone cluster 2, H4b</t>
  </si>
  <si>
    <t>HIST4H4</t>
  </si>
  <si>
    <t>histone cluster 4, H4</t>
  </si>
  <si>
    <t>H4-1G</t>
  </si>
  <si>
    <t>HIST1H4G</t>
  </si>
  <si>
    <t>histone cluster 1, H4g</t>
  </si>
  <si>
    <t>Table S6.  RSEM-EBSeq results for genes encoding histone proteins.  PPDE: Posterior probability of differential expression; see EBSeq manual for details.  Empty cells for PPDE etc indicate no reads mapped to that gene.  Columns S-AA show averages for each isoform from each cluster.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</si>
</sst>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rial"/>
    </font>
    <font>
      <sz val="12"/>
      <name val="Arial"/>
      <family val="2"/>
    </font>
    <font>
      <sz val="12"/>
      <color theme="1"/>
      <name val="Calibri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/>
    <xf numFmtId="0" fontId="4" fillId="0" borderId="1" xfId="0" applyFont="1" applyBorder="1"/>
    <xf numFmtId="0" fontId="0" fillId="0" borderId="1" xfId="0" applyBorder="1"/>
    <xf numFmtId="0" fontId="4" fillId="0" borderId="1" xfId="0" quotePrefix="1" applyFont="1" applyBorder="1"/>
    <xf numFmtId="0" fontId="5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774700</xdr:colOff>
      <xdr:row>0</xdr:row>
      <xdr:rowOff>38100</xdr:rowOff>
    </xdr:from>
    <xdr:ext cx="184731" cy="26443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43F0E99-5D74-2045-8501-2EA930C0297A}"/>
            </a:ext>
          </a:extLst>
        </xdr:cNvPr>
        <xdr:cNvSpPr txBox="1"/>
      </xdr:nvSpPr>
      <xdr:spPr>
        <a:xfrm>
          <a:off x="774700" y="38100"/>
          <a:ext cx="184731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A1006"/>
  <sheetViews>
    <sheetView tabSelected="1" topLeftCell="C1" zoomScale="72" zoomScaleNormal="72" workbookViewId="0">
      <pane ySplit="8" topLeftCell="A9" activePane="bottomLeft" state="frozen"/>
      <selection pane="bottomLeft" activeCell="A3" sqref="A3:AA5"/>
    </sheetView>
  </sheetViews>
  <sheetFormatPr baseColWidth="10" defaultColWidth="11.28515625" defaultRowHeight="15" customHeight="1" x14ac:dyDescent="0.2"/>
  <cols>
    <col min="1" max="1" width="10.5703125" customWidth="1"/>
    <col min="2" max="2" width="12" customWidth="1"/>
    <col min="3" max="3" width="21.42578125" customWidth="1"/>
    <col min="4" max="27" width="10.5703125" customWidth="1"/>
  </cols>
  <sheetData>
    <row r="3" spans="1:27" ht="15" customHeight="1" x14ac:dyDescent="0.2">
      <c r="A3" s="11" t="s">
        <v>200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</row>
    <row r="4" spans="1:27" ht="15" customHeigh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spans="1:27" ht="21" customHeight="1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</row>
    <row r="6" spans="1:27" ht="21" customHeight="1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"/>
      <c r="U6" s="1"/>
      <c r="V6" s="1"/>
      <c r="X6" s="1"/>
      <c r="Y6" s="1"/>
      <c r="Z6" s="1"/>
      <c r="AA6" s="1"/>
    </row>
    <row r="7" spans="1:27" ht="15.75" customHeight="1" x14ac:dyDescent="0.2">
      <c r="D7" s="15" t="s">
        <v>0</v>
      </c>
      <c r="E7" s="16" t="s">
        <v>1</v>
      </c>
      <c r="F7" s="13" t="s">
        <v>2</v>
      </c>
      <c r="G7" s="14"/>
      <c r="H7" s="14"/>
      <c r="I7" s="14"/>
      <c r="J7" s="13" t="s">
        <v>3</v>
      </c>
      <c r="K7" s="14"/>
      <c r="L7" s="14"/>
      <c r="M7" s="14"/>
      <c r="N7" s="13" t="s">
        <v>4</v>
      </c>
      <c r="O7" s="14"/>
      <c r="P7" s="14"/>
      <c r="Q7" s="14"/>
      <c r="S7" s="13" t="s">
        <v>5</v>
      </c>
      <c r="T7" s="14"/>
      <c r="U7" s="13" t="s">
        <v>6</v>
      </c>
      <c r="V7" s="14"/>
      <c r="X7" s="13" t="s">
        <v>7</v>
      </c>
      <c r="Y7" s="14"/>
      <c r="Z7" s="13" t="s">
        <v>8</v>
      </c>
      <c r="AA7" s="14"/>
    </row>
    <row r="8" spans="1:27" ht="15.75" customHeight="1" x14ac:dyDescent="0.2">
      <c r="A8" s="2" t="s">
        <v>9</v>
      </c>
      <c r="B8" s="3" t="s">
        <v>10</v>
      </c>
      <c r="C8" s="2" t="s">
        <v>11</v>
      </c>
      <c r="D8" s="14"/>
      <c r="E8" s="14"/>
      <c r="F8" s="4" t="s">
        <v>12</v>
      </c>
      <c r="G8" s="5" t="s">
        <v>13</v>
      </c>
      <c r="H8" s="5" t="s">
        <v>14</v>
      </c>
      <c r="I8" s="6" t="s">
        <v>15</v>
      </c>
      <c r="J8" s="4" t="s">
        <v>12</v>
      </c>
      <c r="K8" s="5" t="s">
        <v>13</v>
      </c>
      <c r="L8" s="5" t="s">
        <v>16</v>
      </c>
      <c r="M8" s="6" t="s">
        <v>15</v>
      </c>
      <c r="N8" s="4" t="s">
        <v>12</v>
      </c>
      <c r="O8" s="5" t="s">
        <v>14</v>
      </c>
      <c r="P8" s="5" t="s">
        <v>16</v>
      </c>
      <c r="Q8" s="6" t="s">
        <v>15</v>
      </c>
      <c r="R8" s="4" t="s">
        <v>9</v>
      </c>
      <c r="S8" s="4" t="s">
        <v>17</v>
      </c>
      <c r="T8" s="4" t="s">
        <v>18</v>
      </c>
      <c r="U8" s="4" t="s">
        <v>17</v>
      </c>
      <c r="V8" s="4" t="s">
        <v>18</v>
      </c>
      <c r="X8" s="2" t="s">
        <v>17</v>
      </c>
      <c r="Y8" s="2" t="s">
        <v>18</v>
      </c>
      <c r="Z8" s="2" t="s">
        <v>17</v>
      </c>
      <c r="AA8" s="2" t="s">
        <v>18</v>
      </c>
    </row>
    <row r="9" spans="1:27" ht="15.75" customHeight="1" x14ac:dyDescent="0.2">
      <c r="A9" s="10" t="s">
        <v>19</v>
      </c>
      <c r="B9" s="8" t="s">
        <v>20</v>
      </c>
      <c r="C9" s="7" t="s">
        <v>21</v>
      </c>
      <c r="D9" s="7">
        <v>781</v>
      </c>
      <c r="E9" s="7">
        <v>732.4</v>
      </c>
      <c r="R9" s="7" t="s">
        <v>19</v>
      </c>
    </row>
    <row r="10" spans="1:27" ht="15.75" customHeight="1" x14ac:dyDescent="0.2">
      <c r="A10" s="7" t="s">
        <v>22</v>
      </c>
      <c r="B10" s="8" t="s">
        <v>23</v>
      </c>
      <c r="C10" s="7" t="s">
        <v>24</v>
      </c>
      <c r="D10" s="7">
        <v>790</v>
      </c>
      <c r="E10" s="7">
        <v>741.4</v>
      </c>
      <c r="F10" s="7">
        <v>0.99705200000000005</v>
      </c>
      <c r="G10" s="7">
        <v>1.3163899999999999</v>
      </c>
      <c r="H10" s="7">
        <v>6.5541200000000002</v>
      </c>
      <c r="I10" s="7">
        <v>2.0971555186055202</v>
      </c>
      <c r="J10" s="7">
        <v>0.13911100000000001</v>
      </c>
      <c r="K10" s="7">
        <v>1.05402</v>
      </c>
      <c r="L10" s="7">
        <v>11.613300000000001</v>
      </c>
      <c r="M10" s="7">
        <v>3.1565729659597999</v>
      </c>
      <c r="N10" s="7">
        <v>1.4201000000000001E-10</v>
      </c>
      <c r="O10" s="7">
        <v>4.0260999999999996</v>
      </c>
      <c r="P10" s="7">
        <v>8.8317599999999992</v>
      </c>
      <c r="Q10" s="7">
        <v>1.0819555073443701</v>
      </c>
      <c r="R10" s="7" t="s">
        <v>22</v>
      </c>
      <c r="S10" s="7">
        <f>IF($F10&gt;0.95,(G10+H10)/2,0)</f>
        <v>3.9352550000000002</v>
      </c>
      <c r="T10" s="7">
        <f>IF($F10&gt;0.95,I10,0)</f>
        <v>2.0971555186055202</v>
      </c>
      <c r="Z10" s="7">
        <f>IF($J10&lt;0.95,(K10+L10)/2,0)</f>
        <v>6.3336600000000001</v>
      </c>
      <c r="AA10" s="7">
        <f>IF($J10&lt;0.95,M10,0)</f>
        <v>3.1565729659597999</v>
      </c>
    </row>
    <row r="11" spans="1:27" ht="15.75" customHeight="1" x14ac:dyDescent="0.2">
      <c r="A11" s="7" t="s">
        <v>25</v>
      </c>
      <c r="B11" s="8" t="s">
        <v>26</v>
      </c>
      <c r="C11" s="7" t="s">
        <v>27</v>
      </c>
      <c r="D11" s="7">
        <v>732</v>
      </c>
      <c r="E11" s="7">
        <v>683.4</v>
      </c>
      <c r="F11" s="7">
        <v>9.1095600000000006E-6</v>
      </c>
      <c r="G11" s="7">
        <v>14.057499999999999</v>
      </c>
      <c r="H11" s="7">
        <v>31.969200000000001</v>
      </c>
      <c r="I11" s="7">
        <v>1.16940230113118</v>
      </c>
      <c r="J11" s="7">
        <v>0.99999199999999999</v>
      </c>
      <c r="K11" s="7">
        <v>11.247199999999999</v>
      </c>
      <c r="L11" s="7">
        <v>41.473999999999997</v>
      </c>
      <c r="M11" s="7">
        <v>1.8568964718112699</v>
      </c>
      <c r="N11" s="7">
        <v>8.7676899999999995E-10</v>
      </c>
      <c r="O11" s="7">
        <v>19.621099999999998</v>
      </c>
      <c r="P11" s="7">
        <v>31.539200000000001</v>
      </c>
      <c r="Q11" s="7">
        <v>0.67714184761752405</v>
      </c>
      <c r="R11" s="7" t="s">
        <v>25</v>
      </c>
      <c r="U11" s="7">
        <f>IF($F11&lt;0.95,(G11+H11)/2,0)</f>
        <v>23.013349999999999</v>
      </c>
      <c r="V11" s="7">
        <f>IF($F11&lt;0.95,I11,0)</f>
        <v>1.16940230113118</v>
      </c>
      <c r="X11" s="7">
        <f>IF($J11&gt;0.95,(K11+L11)/2,0)</f>
        <v>26.360599999999998</v>
      </c>
      <c r="Y11" s="7">
        <f>IF($J11&gt;0.95,M11,0)</f>
        <v>1.8568964718112699</v>
      </c>
    </row>
    <row r="12" spans="1:27" ht="15.75" customHeight="1" x14ac:dyDescent="0.2">
      <c r="A12" s="7" t="s">
        <v>28</v>
      </c>
      <c r="B12" s="8" t="s">
        <v>29</v>
      </c>
      <c r="C12" s="7" t="s">
        <v>30</v>
      </c>
      <c r="D12" s="7">
        <v>777</v>
      </c>
      <c r="E12" s="7">
        <v>728.4</v>
      </c>
      <c r="R12" s="7" t="s">
        <v>28</v>
      </c>
    </row>
    <row r="13" spans="1:27" ht="15.75" customHeight="1" x14ac:dyDescent="0.2">
      <c r="A13" s="7" t="s">
        <v>31</v>
      </c>
      <c r="B13" s="8" t="s">
        <v>32</v>
      </c>
      <c r="C13" s="7" t="s">
        <v>33</v>
      </c>
      <c r="D13" s="7">
        <v>785</v>
      </c>
      <c r="E13" s="7">
        <v>736.4</v>
      </c>
      <c r="F13" s="7">
        <v>1</v>
      </c>
      <c r="G13" s="7">
        <v>1.5565599999999999</v>
      </c>
      <c r="H13" s="7">
        <v>25.119900000000001</v>
      </c>
      <c r="I13" s="7">
        <v>3.7680978348758898</v>
      </c>
      <c r="J13" s="7">
        <v>1</v>
      </c>
      <c r="K13" s="7">
        <v>1.2458899999999999</v>
      </c>
      <c r="L13" s="7">
        <v>42.703600000000002</v>
      </c>
      <c r="M13" s="7">
        <v>4.82047916383494</v>
      </c>
      <c r="N13" s="7">
        <v>0.996309</v>
      </c>
      <c r="O13" s="7">
        <v>15.394</v>
      </c>
      <c r="P13" s="7">
        <v>32.47</v>
      </c>
      <c r="Q13" s="7">
        <v>1.0625424827259999</v>
      </c>
      <c r="R13" s="7" t="s">
        <v>31</v>
      </c>
      <c r="S13" s="7">
        <f>IF($F13&gt;0.95,(G13+H13)/2,0)</f>
        <v>13.338230000000001</v>
      </c>
      <c r="T13" s="7">
        <f>IF($F13&gt;0.95,I13,0)</f>
        <v>3.7680978348758898</v>
      </c>
      <c r="X13" s="7">
        <f>IF($J13&gt;0.95,(K13+L13)/2,0)</f>
        <v>21.974745000000002</v>
      </c>
      <c r="Y13" s="7">
        <f>IF($J13&gt;0.95,M13,0)</f>
        <v>4.82047916383494</v>
      </c>
    </row>
    <row r="14" spans="1:27" ht="15.75" customHeight="1" x14ac:dyDescent="0.2">
      <c r="A14" s="7" t="s">
        <v>34</v>
      </c>
      <c r="B14" s="8" t="s">
        <v>35</v>
      </c>
      <c r="C14" s="7" t="s">
        <v>36</v>
      </c>
      <c r="D14" s="7">
        <v>725</v>
      </c>
      <c r="E14" s="7">
        <v>676.4</v>
      </c>
      <c r="F14" s="7">
        <v>2.8422199999999999E-10</v>
      </c>
      <c r="G14" s="7">
        <v>0</v>
      </c>
      <c r="H14" s="7">
        <v>0.32843600000000001</v>
      </c>
      <c r="I14" s="7">
        <v>1.1165188981854</v>
      </c>
      <c r="N14" s="7">
        <v>6.1564599999999998E-11</v>
      </c>
      <c r="O14" s="7">
        <v>0.202824</v>
      </c>
      <c r="P14" s="7">
        <v>0</v>
      </c>
      <c r="Q14" s="7">
        <v>-0.79358505322973305</v>
      </c>
      <c r="R14" s="7" t="s">
        <v>34</v>
      </c>
    </row>
    <row r="15" spans="1:27" ht="15.75" customHeight="1" x14ac:dyDescent="0.2">
      <c r="A15" s="7" t="s">
        <v>37</v>
      </c>
      <c r="B15" s="8" t="s">
        <v>38</v>
      </c>
      <c r="C15" s="7" t="s">
        <v>39</v>
      </c>
      <c r="D15" s="7">
        <v>498</v>
      </c>
      <c r="E15" s="7">
        <v>449.42</v>
      </c>
      <c r="F15" s="7">
        <v>5.1555100000000001E-7</v>
      </c>
      <c r="G15" s="7">
        <v>1.2111799999999999</v>
      </c>
      <c r="H15" s="7">
        <v>7.5563399999999996</v>
      </c>
      <c r="I15" s="7">
        <v>2.3928305651458102</v>
      </c>
      <c r="J15" s="7">
        <v>0.99635200000000002</v>
      </c>
      <c r="K15" s="7">
        <v>0.96930099999999997</v>
      </c>
      <c r="L15" s="7">
        <v>14.2834</v>
      </c>
      <c r="M15" s="7">
        <v>3.5434640962225998</v>
      </c>
      <c r="N15" s="7">
        <v>1.04133E-9</v>
      </c>
      <c r="O15" s="7">
        <v>4.6367500000000001</v>
      </c>
      <c r="P15" s="7">
        <v>10.862399999999999</v>
      </c>
      <c r="Q15" s="7">
        <v>1.18084211739342</v>
      </c>
      <c r="R15" s="7" t="s">
        <v>37</v>
      </c>
      <c r="U15" s="7">
        <f t="shared" ref="U15:U17" si="0">IF($F15&lt;0.95,(G15+H15)/2,0)</f>
        <v>4.3837599999999997</v>
      </c>
      <c r="V15" s="7">
        <f t="shared" ref="V15:V17" si="1">IF($F15&lt;0.95,I15,0)</f>
        <v>2.3928305651458102</v>
      </c>
      <c r="X15" s="7">
        <f>IF($J15&gt;0.95,(K15+L15)/2,0)</f>
        <v>7.6263505</v>
      </c>
      <c r="Y15" s="7">
        <f>IF($J15&gt;0.95,M15,0)</f>
        <v>3.5434640962225998</v>
      </c>
    </row>
    <row r="16" spans="1:27" ht="15.75" customHeight="1" x14ac:dyDescent="0.2">
      <c r="A16" s="7" t="s">
        <v>37</v>
      </c>
      <c r="B16" s="8" t="s">
        <v>40</v>
      </c>
      <c r="C16" s="7" t="s">
        <v>41</v>
      </c>
      <c r="D16" s="7">
        <v>469</v>
      </c>
      <c r="E16" s="7">
        <v>420.43</v>
      </c>
      <c r="F16" s="7">
        <v>0.79342699999999999</v>
      </c>
      <c r="G16" s="7">
        <v>1.0611200000000001</v>
      </c>
      <c r="H16" s="7">
        <v>2.9121899999999998</v>
      </c>
      <c r="I16" s="7">
        <v>1.2504011041046801</v>
      </c>
      <c r="J16" s="7">
        <v>0.90689799999999998</v>
      </c>
      <c r="K16" s="7">
        <v>0.84870599999999996</v>
      </c>
      <c r="L16" s="7">
        <v>3.3391999999999999</v>
      </c>
      <c r="M16" s="7">
        <v>1.6812605449726701</v>
      </c>
      <c r="N16" s="7">
        <v>0.18920699999999999</v>
      </c>
      <c r="O16" s="7">
        <v>1.78613</v>
      </c>
      <c r="P16" s="7">
        <v>2.5377900000000002</v>
      </c>
      <c r="Q16" s="7">
        <v>0.44827484315927602</v>
      </c>
      <c r="R16" s="7" t="s">
        <v>37</v>
      </c>
      <c r="U16" s="7">
        <f t="shared" si="0"/>
        <v>1.9866549999999998</v>
      </c>
      <c r="V16" s="7">
        <f t="shared" si="1"/>
        <v>1.2504011041046801</v>
      </c>
      <c r="Z16" s="7">
        <f>IF($J16&lt;0.95,(K16+L16)/2,0)</f>
        <v>2.093953</v>
      </c>
      <c r="AA16" s="7">
        <f>IF($J16&lt;0.95,M16,0)</f>
        <v>1.6812605449726701</v>
      </c>
    </row>
    <row r="17" spans="1:27" ht="15.75" customHeight="1" x14ac:dyDescent="0.2">
      <c r="A17" s="7" t="s">
        <v>37</v>
      </c>
      <c r="B17" s="8" t="s">
        <v>42</v>
      </c>
      <c r="C17" s="7" t="s">
        <v>43</v>
      </c>
      <c r="D17" s="7">
        <v>460</v>
      </c>
      <c r="E17" s="7">
        <v>411.43</v>
      </c>
      <c r="F17" s="7">
        <v>2.8215700000000001E-10</v>
      </c>
      <c r="G17" s="7">
        <v>0.40079199999999998</v>
      </c>
      <c r="H17" s="7">
        <v>1.6443099999999999</v>
      </c>
      <c r="I17" s="7">
        <v>1.4974994571383</v>
      </c>
      <c r="J17" s="7">
        <v>0.98680400000000001</v>
      </c>
      <c r="K17" s="7">
        <v>0.32088800000000001</v>
      </c>
      <c r="L17" s="7">
        <v>4.1882900000000003</v>
      </c>
      <c r="M17" s="7">
        <v>2.8951654923244599</v>
      </c>
      <c r="N17" s="7">
        <v>0.35406799999999999</v>
      </c>
      <c r="O17" s="7">
        <v>1.0044299999999999</v>
      </c>
      <c r="P17" s="7">
        <v>3.18608</v>
      </c>
      <c r="Q17" s="7">
        <v>1.4346109428120499</v>
      </c>
      <c r="R17" s="7" t="s">
        <v>37</v>
      </c>
      <c r="U17" s="7">
        <f t="shared" si="0"/>
        <v>1.022551</v>
      </c>
      <c r="V17" s="7">
        <f t="shared" si="1"/>
        <v>1.4974994571383</v>
      </c>
      <c r="X17" s="7">
        <f>IF($J17&gt;0.95,(K17+L17)/2,0)</f>
        <v>2.2545890000000002</v>
      </c>
      <c r="Y17" s="7">
        <f>IF($J17&gt;0.95,M17,0)</f>
        <v>2.8951654923244599</v>
      </c>
    </row>
    <row r="18" spans="1:27" ht="15.75" customHeight="1" x14ac:dyDescent="0.2">
      <c r="A18" s="7" t="s">
        <v>37</v>
      </c>
      <c r="B18" s="8" t="s">
        <v>44</v>
      </c>
      <c r="C18" s="7" t="s">
        <v>45</v>
      </c>
      <c r="D18" s="7">
        <v>470</v>
      </c>
      <c r="E18" s="7">
        <v>421.43</v>
      </c>
      <c r="F18" s="7">
        <v>0.99796300000000004</v>
      </c>
      <c r="G18" s="7">
        <v>0.327432</v>
      </c>
      <c r="H18" s="7">
        <v>4.2190799999999999</v>
      </c>
      <c r="I18" s="7">
        <v>2.88649833665378</v>
      </c>
      <c r="J18" s="7">
        <v>1.2162400000000001E-5</v>
      </c>
      <c r="K18" s="7">
        <v>0.26184400000000002</v>
      </c>
      <c r="L18" s="7">
        <v>5.4606700000000004</v>
      </c>
      <c r="M18" s="7">
        <v>3.40598196981135</v>
      </c>
      <c r="N18" s="7">
        <v>1.5304299999999999E-11</v>
      </c>
      <c r="O18" s="7">
        <v>2.5794800000000002</v>
      </c>
      <c r="P18" s="7">
        <v>4.15212</v>
      </c>
      <c r="Q18" s="7">
        <v>0.63286297239306499</v>
      </c>
      <c r="R18" s="7" t="s">
        <v>37</v>
      </c>
      <c r="S18" s="7">
        <f>IF($F18&gt;0.95,(G18+H18)/2,0)</f>
        <v>2.2732559999999999</v>
      </c>
      <c r="T18" s="7">
        <f>IF($F18&gt;0.95,I18,0)</f>
        <v>2.88649833665378</v>
      </c>
      <c r="Z18" s="7">
        <f>IF($J18&lt;0.95,(K18+L18)/2,0)</f>
        <v>2.8612570000000002</v>
      </c>
      <c r="AA18" s="7">
        <f>IF($J18&lt;0.95,M18,0)</f>
        <v>3.40598196981135</v>
      </c>
    </row>
    <row r="19" spans="1:27" ht="15.75" customHeight="1" x14ac:dyDescent="0.2">
      <c r="A19" s="7" t="s">
        <v>37</v>
      </c>
      <c r="B19" s="8" t="s">
        <v>46</v>
      </c>
      <c r="C19" s="7" t="s">
        <v>47</v>
      </c>
      <c r="D19" s="7">
        <v>487</v>
      </c>
      <c r="E19" s="7">
        <v>438.42</v>
      </c>
      <c r="F19" s="7">
        <v>1.04451E-7</v>
      </c>
      <c r="G19" s="7">
        <v>2.4357700000000002</v>
      </c>
      <c r="H19" s="7">
        <v>9.4268300000000007</v>
      </c>
      <c r="I19" s="7">
        <v>1.8372059482913301</v>
      </c>
      <c r="J19" s="7">
        <v>1</v>
      </c>
      <c r="K19" s="7">
        <v>1.9483200000000001</v>
      </c>
      <c r="L19" s="7">
        <v>14.4656</v>
      </c>
      <c r="M19" s="7">
        <v>2.7264153786329799</v>
      </c>
      <c r="N19" s="7">
        <v>8.0738600000000003E-11</v>
      </c>
      <c r="O19" s="7">
        <v>5.7825699999999998</v>
      </c>
      <c r="P19" s="7">
        <v>11.001200000000001</v>
      </c>
      <c r="Q19" s="7">
        <v>0.896303673688019</v>
      </c>
      <c r="R19" s="7" t="s">
        <v>37</v>
      </c>
      <c r="U19" s="7">
        <f>IF($F19&lt;0.95,(G19+H19)/2,0)</f>
        <v>5.9313000000000002</v>
      </c>
      <c r="V19" s="7">
        <f>IF($F19&lt;0.95,I19,0)</f>
        <v>1.8372059482913301</v>
      </c>
      <c r="X19" s="7">
        <f>IF($J19&gt;0.95,(K19+L19)/2,0)</f>
        <v>8.2069600000000005</v>
      </c>
      <c r="Y19" s="7">
        <f>IF($J19&gt;0.95,M19,0)</f>
        <v>2.7264153786329799</v>
      </c>
    </row>
    <row r="20" spans="1:27" ht="15.75" customHeight="1" x14ac:dyDescent="0.2">
      <c r="A20" s="7" t="s">
        <v>48</v>
      </c>
      <c r="B20" s="8" t="s">
        <v>49</v>
      </c>
      <c r="C20" s="7" t="s">
        <v>50</v>
      </c>
      <c r="D20" s="7">
        <v>496</v>
      </c>
      <c r="E20" s="7">
        <v>447.42</v>
      </c>
      <c r="R20" s="7" t="s">
        <v>48</v>
      </c>
    </row>
    <row r="21" spans="1:27" ht="15.75" customHeight="1" x14ac:dyDescent="0.2">
      <c r="A21" s="7" t="s">
        <v>51</v>
      </c>
      <c r="B21" s="8" t="s">
        <v>52</v>
      </c>
      <c r="C21" s="7" t="s">
        <v>53</v>
      </c>
      <c r="D21" s="7">
        <v>500</v>
      </c>
      <c r="E21" s="7">
        <v>451.42</v>
      </c>
      <c r="R21" s="7" t="s">
        <v>51</v>
      </c>
    </row>
    <row r="22" spans="1:27" ht="15.75" customHeight="1" x14ac:dyDescent="0.2">
      <c r="A22" s="7" t="s">
        <v>54</v>
      </c>
      <c r="B22" s="8" t="s">
        <v>55</v>
      </c>
      <c r="C22" s="7" t="s">
        <v>56</v>
      </c>
      <c r="D22" s="7">
        <v>477</v>
      </c>
      <c r="E22" s="7">
        <v>428.43</v>
      </c>
      <c r="F22" s="7">
        <v>0.52674200000000004</v>
      </c>
      <c r="G22" s="7">
        <v>0.33289099999999999</v>
      </c>
      <c r="H22" s="7">
        <v>0.335706</v>
      </c>
      <c r="I22" s="7">
        <v>6.7174344557284198E-3</v>
      </c>
      <c r="J22" s="7">
        <v>4.2242599999999996E-9</v>
      </c>
      <c r="K22" s="7">
        <v>0.26597500000000002</v>
      </c>
      <c r="L22" s="7">
        <v>2.4706800000000002</v>
      </c>
      <c r="M22" s="7">
        <v>2.33961232094325</v>
      </c>
      <c r="N22" s="7">
        <v>1.19897E-9</v>
      </c>
      <c r="O22" s="7">
        <v>0.206593</v>
      </c>
      <c r="P22" s="7">
        <v>1.8785099999999999</v>
      </c>
      <c r="Q22" s="7">
        <v>2.2061406342815002</v>
      </c>
      <c r="R22" s="7" t="s">
        <v>54</v>
      </c>
      <c r="Z22" s="7">
        <f>IF($J22&lt;0.95,(K22+L22)/2,0)</f>
        <v>1.3683275000000001</v>
      </c>
      <c r="AA22" s="7">
        <f>IF($J22&lt;0.95,M22,0)</f>
        <v>2.33961232094325</v>
      </c>
    </row>
    <row r="23" spans="1:27" ht="15.75" customHeight="1" x14ac:dyDescent="0.2">
      <c r="A23" s="7" t="s">
        <v>54</v>
      </c>
      <c r="B23" s="8" t="s">
        <v>57</v>
      </c>
      <c r="C23" s="7" t="s">
        <v>58</v>
      </c>
      <c r="D23" s="7">
        <v>564</v>
      </c>
      <c r="E23" s="7">
        <v>515.41</v>
      </c>
      <c r="F23" s="7">
        <v>2.8422199999999999E-10</v>
      </c>
      <c r="G23" s="7">
        <v>0</v>
      </c>
      <c r="H23" s="7">
        <v>0.32843600000000001</v>
      </c>
      <c r="I23" s="7">
        <v>1.1165188981854</v>
      </c>
      <c r="J23" s="7">
        <v>8.3119500000000004E-10</v>
      </c>
      <c r="K23" s="7">
        <v>0</v>
      </c>
      <c r="L23" s="7">
        <v>0.852182</v>
      </c>
      <c r="M23" s="7">
        <v>2.0167501137123698</v>
      </c>
      <c r="N23" s="7">
        <v>2.8758499999999999E-11</v>
      </c>
      <c r="O23" s="7">
        <v>0.202824</v>
      </c>
      <c r="P23" s="7">
        <v>0.64827900000000005</v>
      </c>
      <c r="Q23" s="7">
        <v>0.94801744381305497</v>
      </c>
      <c r="R23" s="7" t="s">
        <v>54</v>
      </c>
    </row>
    <row r="24" spans="1:27" ht="15.75" customHeight="1" x14ac:dyDescent="0.2">
      <c r="A24" s="7" t="s">
        <v>59</v>
      </c>
      <c r="B24" s="8" t="s">
        <v>60</v>
      </c>
      <c r="C24" s="7" t="s">
        <v>61</v>
      </c>
      <c r="D24" s="7">
        <v>546</v>
      </c>
      <c r="E24" s="7">
        <v>497.41</v>
      </c>
      <c r="F24" s="7">
        <v>3.42955E-9</v>
      </c>
      <c r="G24" s="7">
        <v>2.2080799999999998</v>
      </c>
      <c r="H24" s="7">
        <v>5.8646799999999999</v>
      </c>
      <c r="I24" s="7">
        <v>1.3076724752593101</v>
      </c>
      <c r="J24" s="7">
        <v>1</v>
      </c>
      <c r="K24" s="7">
        <v>1.7670699999999999</v>
      </c>
      <c r="L24" s="7">
        <v>12.254</v>
      </c>
      <c r="M24" s="7">
        <v>2.6160834944836</v>
      </c>
      <c r="N24" s="7">
        <v>7.38292E-9</v>
      </c>
      <c r="O24" s="7">
        <v>3.6025700000000001</v>
      </c>
      <c r="P24" s="7">
        <v>9.3199900000000007</v>
      </c>
      <c r="Q24" s="7">
        <v>1.31136123331859</v>
      </c>
      <c r="R24" s="7" t="s">
        <v>59</v>
      </c>
      <c r="U24" s="7">
        <f t="shared" ref="U24:U25" si="2">IF($F24&lt;0.95,(G24+H24)/2,0)</f>
        <v>4.0363799999999994</v>
      </c>
      <c r="V24" s="7">
        <f t="shared" ref="V24:V25" si="3">IF($F24&lt;0.95,I24,0)</f>
        <v>1.3076724752593101</v>
      </c>
      <c r="X24" s="7">
        <f t="shared" ref="X24:X26" si="4">IF($J24&gt;0.95,(K24+L24)/2,0)</f>
        <v>7.010535</v>
      </c>
      <c r="Y24" s="7">
        <f t="shared" ref="Y24:Y26" si="5">IF($J24&gt;0.95,M24,0)</f>
        <v>2.6160834944836</v>
      </c>
    </row>
    <row r="25" spans="1:27" ht="15.75" customHeight="1" x14ac:dyDescent="0.2">
      <c r="A25" s="7" t="s">
        <v>62</v>
      </c>
      <c r="B25" s="8" t="s">
        <v>63</v>
      </c>
      <c r="C25" s="7" t="s">
        <v>64</v>
      </c>
      <c r="D25" s="7">
        <v>510</v>
      </c>
      <c r="E25" s="7">
        <v>461.42</v>
      </c>
      <c r="F25" s="7">
        <v>1.7313400000000001E-11</v>
      </c>
      <c r="G25" s="7">
        <v>0.50151100000000004</v>
      </c>
      <c r="H25" s="7">
        <v>1.6349499999999999</v>
      </c>
      <c r="I25" s="7">
        <v>1.2610876380228899</v>
      </c>
      <c r="J25" s="7">
        <v>0.98531500000000005</v>
      </c>
      <c r="K25" s="7">
        <v>0.40154099999999998</v>
      </c>
      <c r="L25" s="7">
        <v>3.7610899999999998</v>
      </c>
      <c r="M25" s="7">
        <v>2.5764044519829801</v>
      </c>
      <c r="N25" s="7">
        <v>0.36964900000000001</v>
      </c>
      <c r="O25" s="7">
        <v>1.00231</v>
      </c>
      <c r="P25" s="7">
        <v>2.86145</v>
      </c>
      <c r="Q25" s="7">
        <v>1.2847806489331699</v>
      </c>
      <c r="R25" s="7" t="s">
        <v>62</v>
      </c>
      <c r="U25" s="7">
        <f t="shared" si="2"/>
        <v>1.0682304999999999</v>
      </c>
      <c r="V25" s="7">
        <f t="shared" si="3"/>
        <v>1.2610876380228899</v>
      </c>
      <c r="X25" s="7">
        <f t="shared" si="4"/>
        <v>2.0813155000000001</v>
      </c>
      <c r="Y25" s="7">
        <f t="shared" si="5"/>
        <v>2.5764044519829801</v>
      </c>
    </row>
    <row r="26" spans="1:27" ht="15.75" customHeight="1" x14ac:dyDescent="0.2">
      <c r="A26" s="7" t="s">
        <v>65</v>
      </c>
      <c r="B26" s="8" t="s">
        <v>66</v>
      </c>
      <c r="C26" s="7" t="s">
        <v>67</v>
      </c>
      <c r="D26" s="7">
        <v>481</v>
      </c>
      <c r="E26" s="7">
        <v>432.42</v>
      </c>
      <c r="F26" s="7">
        <v>0.999946</v>
      </c>
      <c r="G26" s="7">
        <v>1.32185</v>
      </c>
      <c r="H26" s="7">
        <v>8.7479099999999992</v>
      </c>
      <c r="I26" s="7">
        <v>2.5018893797258102</v>
      </c>
      <c r="J26" s="7">
        <v>1</v>
      </c>
      <c r="K26" s="7">
        <v>1.0581499999999999</v>
      </c>
      <c r="L26" s="7">
        <v>21.380500000000001</v>
      </c>
      <c r="M26" s="7">
        <v>4.0199590300253103</v>
      </c>
      <c r="N26" s="7">
        <v>0.99725200000000003</v>
      </c>
      <c r="O26" s="7">
        <v>5.3612799999999998</v>
      </c>
      <c r="P26" s="7">
        <v>16.257400000000001</v>
      </c>
      <c r="Q26" s="7">
        <v>1.55570089001443</v>
      </c>
      <c r="R26" s="7" t="s">
        <v>65</v>
      </c>
      <c r="S26" s="7">
        <f>IF($F26&gt;0.95,(G26+H26)/2,0)</f>
        <v>5.0348799999999994</v>
      </c>
      <c r="T26" s="7">
        <f>IF($F26&gt;0.95,I26,0)</f>
        <v>2.5018893797258102</v>
      </c>
      <c r="X26" s="7">
        <f t="shared" si="4"/>
        <v>11.219325000000001</v>
      </c>
      <c r="Y26" s="7">
        <f t="shared" si="5"/>
        <v>4.0199590300253103</v>
      </c>
    </row>
    <row r="27" spans="1:27" ht="15.75" customHeight="1" x14ac:dyDescent="0.2">
      <c r="A27" s="7" t="s">
        <v>68</v>
      </c>
      <c r="B27" s="8" t="s">
        <v>69</v>
      </c>
      <c r="C27" s="7" t="s">
        <v>70</v>
      </c>
      <c r="D27" s="7">
        <v>439</v>
      </c>
      <c r="E27" s="7">
        <v>390.44</v>
      </c>
      <c r="F27" s="7">
        <v>2.8422199999999999E-10</v>
      </c>
      <c r="G27" s="7">
        <v>0</v>
      </c>
      <c r="H27" s="7">
        <v>0.32843600000000001</v>
      </c>
      <c r="I27" s="7">
        <v>1.1165188981854</v>
      </c>
      <c r="J27" s="7">
        <v>5.6393799999999996E-9</v>
      </c>
      <c r="K27" s="7">
        <v>0</v>
      </c>
      <c r="L27" s="7">
        <v>1.60215</v>
      </c>
      <c r="M27" s="7">
        <v>2.7501743232142202</v>
      </c>
      <c r="N27" s="7">
        <v>6.3553799999999999E-11</v>
      </c>
      <c r="O27" s="7">
        <v>0.202824</v>
      </c>
      <c r="P27" s="7">
        <v>1.21923</v>
      </c>
      <c r="Q27" s="7">
        <v>1.6416459235091301</v>
      </c>
      <c r="R27" s="7" t="s">
        <v>68</v>
      </c>
    </row>
    <row r="28" spans="1:27" ht="15.75" customHeight="1" x14ac:dyDescent="0.2">
      <c r="A28" s="7" t="s">
        <v>71</v>
      </c>
      <c r="B28" s="8" t="s">
        <v>72</v>
      </c>
      <c r="C28" s="7" t="s">
        <v>73</v>
      </c>
      <c r="D28" s="7">
        <v>534</v>
      </c>
      <c r="E28" s="7">
        <v>485.42</v>
      </c>
      <c r="F28" s="7">
        <v>1.09648E-2</v>
      </c>
      <c r="G28" s="7">
        <v>7.2606599999999997</v>
      </c>
      <c r="H28" s="7">
        <v>24.629799999999999</v>
      </c>
      <c r="I28" s="7">
        <v>1.7238006078005501</v>
      </c>
      <c r="J28" s="7">
        <v>1</v>
      </c>
      <c r="K28" s="7">
        <v>5.8096800000000002</v>
      </c>
      <c r="L28" s="7">
        <v>34.867800000000003</v>
      </c>
      <c r="M28" s="7">
        <v>2.5290542151737299</v>
      </c>
      <c r="N28" s="7">
        <v>0.84829600000000005</v>
      </c>
      <c r="O28" s="7">
        <v>15.105600000000001</v>
      </c>
      <c r="P28" s="7">
        <v>26.518699999999999</v>
      </c>
      <c r="Q28" s="7">
        <v>0.80072096172582297</v>
      </c>
      <c r="R28" s="7" t="s">
        <v>71</v>
      </c>
      <c r="U28" s="7">
        <f t="shared" ref="U28:U29" si="6">IF($F28&lt;0.95,(G28+H28)/2,0)</f>
        <v>15.945229999999999</v>
      </c>
      <c r="V28" s="7">
        <f t="shared" ref="V28:V29" si="7">IF($F28&lt;0.95,I28,0)</f>
        <v>1.7238006078005501</v>
      </c>
      <c r="X28" s="7">
        <f t="shared" ref="X28:X29" si="8">IF($J28&gt;0.95,(K28+L28)/2,0)</f>
        <v>20.338740000000001</v>
      </c>
      <c r="Y28" s="7">
        <f t="shared" ref="Y28:Y29" si="9">IF($J28&gt;0.95,M28,0)</f>
        <v>2.5290542151737299</v>
      </c>
    </row>
    <row r="29" spans="1:27" ht="15.75" customHeight="1" x14ac:dyDescent="0.2">
      <c r="A29" s="7" t="s">
        <v>71</v>
      </c>
      <c r="B29" s="8" t="s">
        <v>74</v>
      </c>
      <c r="C29" s="7" t="s">
        <v>75</v>
      </c>
      <c r="D29" s="7">
        <v>534</v>
      </c>
      <c r="E29" s="7">
        <v>485.42</v>
      </c>
      <c r="F29" s="7">
        <v>1.09648E-2</v>
      </c>
      <c r="G29" s="7">
        <v>7.2606599999999997</v>
      </c>
      <c r="H29" s="7">
        <v>24.629799999999999</v>
      </c>
      <c r="I29" s="7">
        <v>1.7238006078005501</v>
      </c>
      <c r="J29" s="7">
        <v>1</v>
      </c>
      <c r="K29" s="7">
        <v>5.8096800000000002</v>
      </c>
      <c r="L29" s="7">
        <v>34.867800000000003</v>
      </c>
      <c r="M29" s="7">
        <v>2.5290542151737299</v>
      </c>
      <c r="N29" s="7">
        <v>0.84829600000000005</v>
      </c>
      <c r="O29" s="7">
        <v>15.105600000000001</v>
      </c>
      <c r="P29" s="7">
        <v>26.518699999999999</v>
      </c>
      <c r="Q29" s="7">
        <v>0.80072096172582297</v>
      </c>
      <c r="R29" s="7" t="s">
        <v>71</v>
      </c>
      <c r="U29" s="7">
        <f t="shared" si="6"/>
        <v>15.945229999999999</v>
      </c>
      <c r="V29" s="7">
        <f t="shared" si="7"/>
        <v>1.7238006078005501</v>
      </c>
      <c r="X29" s="7">
        <f t="shared" si="8"/>
        <v>20.338740000000001</v>
      </c>
      <c r="Y29" s="7">
        <f t="shared" si="9"/>
        <v>2.5290542151737299</v>
      </c>
    </row>
    <row r="30" spans="1:27" ht="15.75" customHeight="1" x14ac:dyDescent="0.2">
      <c r="A30" s="7" t="s">
        <v>76</v>
      </c>
      <c r="B30" s="8" t="s">
        <v>77</v>
      </c>
      <c r="C30" s="7" t="s">
        <v>78</v>
      </c>
      <c r="D30" s="7">
        <v>448</v>
      </c>
      <c r="E30" s="7">
        <v>399.43</v>
      </c>
      <c r="F30" s="7">
        <v>0.79460200000000003</v>
      </c>
      <c r="G30" s="7">
        <v>0.33289099999999999</v>
      </c>
      <c r="H30" s="7">
        <v>1.3227899999999999</v>
      </c>
      <c r="I30" s="7">
        <v>1.38522580071025</v>
      </c>
      <c r="J30" s="7">
        <v>0.72914599999999996</v>
      </c>
      <c r="K30" s="7">
        <v>0.26597500000000002</v>
      </c>
      <c r="L30" s="7">
        <v>1.3871100000000001</v>
      </c>
      <c r="M30" s="7">
        <v>1.6109685973604599</v>
      </c>
      <c r="N30" s="7">
        <v>0.15937100000000001</v>
      </c>
      <c r="O30" s="7">
        <v>0.81338200000000005</v>
      </c>
      <c r="P30" s="7">
        <v>1.0552600000000001</v>
      </c>
      <c r="Q30" s="7">
        <v>0.28914260451356</v>
      </c>
      <c r="R30" s="7" t="s">
        <v>76</v>
      </c>
    </row>
    <row r="31" spans="1:27" ht="15.75" customHeight="1" x14ac:dyDescent="0.2">
      <c r="A31" s="7" t="s">
        <v>79</v>
      </c>
      <c r="B31" s="8" t="s">
        <v>80</v>
      </c>
      <c r="C31" s="7" t="s">
        <v>81</v>
      </c>
      <c r="D31" s="7">
        <v>437</v>
      </c>
      <c r="E31" s="7">
        <v>388.44</v>
      </c>
      <c r="F31" s="7">
        <v>1.7063900000000001E-8</v>
      </c>
      <c r="G31" s="7">
        <v>3.48889</v>
      </c>
      <c r="H31" s="7">
        <v>9.8703900000000004</v>
      </c>
      <c r="I31" s="7">
        <v>1.4290496795163701</v>
      </c>
      <c r="J31" s="7">
        <v>1.79977E-7</v>
      </c>
      <c r="K31" s="7">
        <v>2.7918799999999999</v>
      </c>
      <c r="L31" s="7">
        <v>9.9287200000000002</v>
      </c>
      <c r="M31" s="7">
        <v>1.73270680251733</v>
      </c>
      <c r="N31" s="7">
        <v>6.1629499999999997E-12</v>
      </c>
      <c r="O31" s="7">
        <v>6.0422000000000002</v>
      </c>
      <c r="P31" s="7">
        <v>7.5503600000000004</v>
      </c>
      <c r="Q31" s="7">
        <v>0.308803761460965</v>
      </c>
      <c r="R31" s="7" t="s">
        <v>79</v>
      </c>
      <c r="U31" s="7">
        <f t="shared" ref="U31:U32" si="10">IF($F31&lt;0.95,(G31+H31)/2,0)</f>
        <v>6.67964</v>
      </c>
      <c r="V31" s="7">
        <f t="shared" ref="V31:V32" si="11">IF($F31&lt;0.95,I31,0)</f>
        <v>1.4290496795163701</v>
      </c>
      <c r="Z31" s="7">
        <f t="shared" ref="Z31:Z32" si="12">IF($J31&lt;0.95,(K31+L31)/2,0)</f>
        <v>6.3603000000000005</v>
      </c>
      <c r="AA31" s="7">
        <f t="shared" ref="AA31:AA32" si="13">IF($J31&lt;0.95,M31,0)</f>
        <v>1.73270680251733</v>
      </c>
    </row>
    <row r="32" spans="1:27" ht="15.75" customHeight="1" x14ac:dyDescent="0.2">
      <c r="A32" s="7" t="s">
        <v>82</v>
      </c>
      <c r="B32" s="8" t="s">
        <v>83</v>
      </c>
      <c r="C32" s="7" t="s">
        <v>84</v>
      </c>
      <c r="D32" s="7">
        <v>438</v>
      </c>
      <c r="E32" s="7">
        <v>389.44</v>
      </c>
      <c r="F32" s="7">
        <v>6.2083600000000004E-11</v>
      </c>
      <c r="G32" s="7">
        <v>3.1814399999999998</v>
      </c>
      <c r="H32" s="7">
        <v>5.2351200000000002</v>
      </c>
      <c r="I32" s="7">
        <v>0.671843362592079</v>
      </c>
      <c r="J32" s="7">
        <v>1.00616E-9</v>
      </c>
      <c r="K32" s="7">
        <v>2.5447799999999998</v>
      </c>
      <c r="L32" s="7">
        <v>6.1714599999999997</v>
      </c>
      <c r="M32" s="7">
        <v>1.19157102851595</v>
      </c>
      <c r="N32" s="7">
        <v>1.25882E-11</v>
      </c>
      <c r="O32" s="7">
        <v>3.2136800000000001</v>
      </c>
      <c r="P32" s="7">
        <v>4.6917400000000002</v>
      </c>
      <c r="Q32" s="7">
        <v>0.50942328893726896</v>
      </c>
      <c r="R32" s="7" t="s">
        <v>82</v>
      </c>
      <c r="U32" s="7">
        <f t="shared" si="10"/>
        <v>4.2082800000000002</v>
      </c>
      <c r="V32" s="7">
        <f t="shared" si="11"/>
        <v>0.671843362592079</v>
      </c>
      <c r="Z32" s="7">
        <f t="shared" si="12"/>
        <v>4.3581199999999995</v>
      </c>
      <c r="AA32" s="7">
        <f t="shared" si="13"/>
        <v>1.19157102851595</v>
      </c>
    </row>
    <row r="33" spans="1:27" ht="15.75" customHeight="1" x14ac:dyDescent="0.2">
      <c r="A33" s="7" t="s">
        <v>82</v>
      </c>
      <c r="B33" s="8" t="s">
        <v>85</v>
      </c>
      <c r="C33" s="7" t="s">
        <v>86</v>
      </c>
      <c r="D33" s="7">
        <v>435</v>
      </c>
      <c r="E33" s="7">
        <v>386.44</v>
      </c>
      <c r="F33" s="7">
        <v>2.3038099999999999E-10</v>
      </c>
      <c r="G33" s="7">
        <v>0.37200499999999997</v>
      </c>
      <c r="H33" s="7">
        <v>0</v>
      </c>
      <c r="I33" s="7">
        <v>-1.21611631175968</v>
      </c>
      <c r="J33" s="7">
        <v>3.7809099999999999E-10</v>
      </c>
      <c r="K33" s="7">
        <v>0.29777599999999999</v>
      </c>
      <c r="L33" s="7">
        <v>0</v>
      </c>
      <c r="M33" s="7">
        <v>-1.04586529033373</v>
      </c>
      <c r="R33" s="7" t="s">
        <v>82</v>
      </c>
    </row>
    <row r="34" spans="1:27" ht="15.75" customHeight="1" x14ac:dyDescent="0.2">
      <c r="A34" s="7" t="s">
        <v>82</v>
      </c>
      <c r="B34" s="8" t="s">
        <v>87</v>
      </c>
      <c r="C34" s="7" t="s">
        <v>88</v>
      </c>
      <c r="D34" s="7">
        <v>430</v>
      </c>
      <c r="E34" s="7">
        <v>381.44</v>
      </c>
      <c r="F34" s="7">
        <v>7.4927800000000001E-10</v>
      </c>
      <c r="G34" s="7">
        <v>0.40079199999999998</v>
      </c>
      <c r="H34" s="7">
        <v>1.60944</v>
      </c>
      <c r="I34" s="7">
        <v>1.48598634362254</v>
      </c>
      <c r="J34" s="7">
        <v>7.9776299999999997E-10</v>
      </c>
      <c r="K34" s="7">
        <v>0.32088800000000001</v>
      </c>
      <c r="L34" s="7">
        <v>1.6914</v>
      </c>
      <c r="M34" s="7">
        <v>1.7193563632767801</v>
      </c>
      <c r="N34" s="7">
        <v>7.2178199999999998E-11</v>
      </c>
      <c r="O34" s="7">
        <v>0.98573699999999997</v>
      </c>
      <c r="P34" s="7">
        <v>1.2864</v>
      </c>
      <c r="Q34" s="7">
        <v>0.31281934326018002</v>
      </c>
      <c r="R34" s="7" t="s">
        <v>82</v>
      </c>
      <c r="U34" s="7">
        <f>IF($F34&lt;0.95,(G34+H34)/2,0)</f>
        <v>1.0051159999999999</v>
      </c>
      <c r="V34" s="7">
        <f>IF($F34&lt;0.95,I34,0)</f>
        <v>1.48598634362254</v>
      </c>
      <c r="Z34" s="7">
        <f>IF($J34&lt;0.95,(K34+L34)/2,0)</f>
        <v>1.0061439999999999</v>
      </c>
      <c r="AA34" s="7">
        <f>IF($J34&lt;0.95,M34,0)</f>
        <v>1.7193563632767801</v>
      </c>
    </row>
    <row r="35" spans="1:27" ht="15.75" customHeight="1" x14ac:dyDescent="0.2">
      <c r="A35" s="7" t="s">
        <v>82</v>
      </c>
      <c r="B35" s="8" t="s">
        <v>89</v>
      </c>
      <c r="C35" s="7" t="s">
        <v>90</v>
      </c>
      <c r="D35" s="7">
        <v>445</v>
      </c>
      <c r="E35" s="7">
        <v>396.43</v>
      </c>
      <c r="F35" s="7">
        <v>3.69612E-10</v>
      </c>
      <c r="G35" s="7">
        <v>0.16644500000000001</v>
      </c>
      <c r="H35" s="7">
        <v>0.335706</v>
      </c>
      <c r="I35" s="7">
        <v>0.47256535169775499</v>
      </c>
      <c r="J35" s="7">
        <v>1.8624499999999999E-9</v>
      </c>
      <c r="K35" s="7">
        <v>0.13298699999999999</v>
      </c>
      <c r="L35" s="7">
        <v>1.70878</v>
      </c>
      <c r="M35" s="7">
        <v>2.27652257183462</v>
      </c>
      <c r="N35" s="7">
        <v>3.64689E-10</v>
      </c>
      <c r="O35" s="7">
        <v>0.206593</v>
      </c>
      <c r="P35" s="7">
        <v>1.30023</v>
      </c>
      <c r="Q35" s="7">
        <v>1.75028598735375</v>
      </c>
      <c r="R35" s="7" t="s">
        <v>82</v>
      </c>
    </row>
    <row r="36" spans="1:27" ht="15.75" customHeight="1" x14ac:dyDescent="0.2">
      <c r="A36" s="7" t="s">
        <v>82</v>
      </c>
      <c r="B36" s="8" t="s">
        <v>91</v>
      </c>
      <c r="C36" s="7" t="s">
        <v>92</v>
      </c>
      <c r="D36" s="7">
        <v>437</v>
      </c>
      <c r="E36" s="7">
        <v>388.44</v>
      </c>
      <c r="R36" s="7" t="s">
        <v>82</v>
      </c>
    </row>
    <row r="37" spans="1:27" ht="15.75" customHeight="1" x14ac:dyDescent="0.2">
      <c r="A37" s="7" t="s">
        <v>82</v>
      </c>
      <c r="B37" s="8" t="s">
        <v>93</v>
      </c>
      <c r="C37" s="7" t="s">
        <v>94</v>
      </c>
      <c r="D37" s="7">
        <v>467</v>
      </c>
      <c r="E37" s="7">
        <v>418.43</v>
      </c>
      <c r="F37" s="7">
        <v>2.4528899999999998E-10</v>
      </c>
      <c r="G37" s="7">
        <v>1.3215300000000001</v>
      </c>
      <c r="H37" s="7">
        <v>5.2282099999999998</v>
      </c>
      <c r="I37" s="7">
        <v>1.7632231574224799</v>
      </c>
      <c r="J37" s="7">
        <v>5.3973699999999999E-4</v>
      </c>
      <c r="K37" s="7">
        <v>1.0570900000000001</v>
      </c>
      <c r="L37" s="7">
        <v>9.5072899999999994</v>
      </c>
      <c r="M37" s="7">
        <v>2.8763206094827001</v>
      </c>
      <c r="N37" s="7">
        <v>3.9427E-11</v>
      </c>
      <c r="O37" s="7">
        <v>3.2019099999999998</v>
      </c>
      <c r="P37" s="7">
        <v>7.2286799999999998</v>
      </c>
      <c r="Q37" s="7">
        <v>1.10603279271949</v>
      </c>
      <c r="R37" s="7" t="s">
        <v>82</v>
      </c>
      <c r="U37" s="7">
        <f>IF($F37&lt;0.95,(G37+H37)/2,0)</f>
        <v>3.2748699999999999</v>
      </c>
      <c r="V37" s="7">
        <f>IF($F37&lt;0.95,I37,0)</f>
        <v>1.7632231574224799</v>
      </c>
      <c r="Z37" s="7">
        <f>IF($J37&lt;0.95,(K37+L37)/2,0)</f>
        <v>5.2821899999999999</v>
      </c>
      <c r="AA37" s="7">
        <f>IF($J37&lt;0.95,M37,0)</f>
        <v>2.8763206094827001</v>
      </c>
    </row>
    <row r="38" spans="1:27" ht="15.75" customHeight="1" x14ac:dyDescent="0.2">
      <c r="A38" s="7" t="s">
        <v>95</v>
      </c>
      <c r="B38" s="8" t="s">
        <v>96</v>
      </c>
      <c r="C38" s="7" t="s">
        <v>97</v>
      </c>
      <c r="D38" s="7">
        <v>437</v>
      </c>
      <c r="E38" s="7">
        <v>388.44</v>
      </c>
      <c r="R38" s="7" t="s">
        <v>95</v>
      </c>
    </row>
    <row r="39" spans="1:27" ht="15.75" customHeight="1" x14ac:dyDescent="0.2">
      <c r="A39" s="7" t="s">
        <v>98</v>
      </c>
      <c r="B39" s="8" t="s">
        <v>99</v>
      </c>
      <c r="C39" s="7" t="s">
        <v>100</v>
      </c>
      <c r="D39" s="7">
        <v>431</v>
      </c>
      <c r="E39" s="7">
        <v>382.44</v>
      </c>
      <c r="F39" s="7">
        <v>2.2211499999999999E-10</v>
      </c>
      <c r="G39" s="7">
        <v>0.19617799999999999</v>
      </c>
      <c r="H39" s="7">
        <v>0.96911700000000001</v>
      </c>
      <c r="I39" s="7">
        <v>1.3892049299834599</v>
      </c>
      <c r="J39" s="7">
        <v>1.5414799999999999E-9</v>
      </c>
      <c r="K39" s="7">
        <v>0.15704099999999999</v>
      </c>
      <c r="L39" s="7">
        <v>1.5803499999999999</v>
      </c>
      <c r="M39" s="7">
        <v>2.0904805123463399</v>
      </c>
      <c r="N39" s="7">
        <v>2.0269099999999999E-11</v>
      </c>
      <c r="O39" s="7">
        <v>0.59027600000000002</v>
      </c>
      <c r="P39" s="7">
        <v>1.2017199999999999</v>
      </c>
      <c r="Q39" s="7">
        <v>0.77008969238274805</v>
      </c>
      <c r="R39" s="7" t="s">
        <v>98</v>
      </c>
    </row>
    <row r="40" spans="1:27" ht="15.75" customHeight="1" x14ac:dyDescent="0.2">
      <c r="A40" s="7" t="s">
        <v>101</v>
      </c>
      <c r="B40" s="8" t="s">
        <v>102</v>
      </c>
      <c r="C40" s="7" t="s">
        <v>103</v>
      </c>
      <c r="D40" s="7">
        <v>595</v>
      </c>
      <c r="E40" s="7">
        <v>546.79</v>
      </c>
      <c r="F40" s="7">
        <v>3.4022799999999999E-6</v>
      </c>
      <c r="G40" s="7">
        <v>5.0249899999999998</v>
      </c>
      <c r="H40" s="7">
        <v>16.0307</v>
      </c>
      <c r="I40" s="7">
        <v>1.62018538975166</v>
      </c>
      <c r="J40" s="7">
        <v>0.99223799999999995</v>
      </c>
      <c r="K40" s="7">
        <v>4.0204800000000001</v>
      </c>
      <c r="L40" s="7">
        <v>22.2669</v>
      </c>
      <c r="M40" s="7">
        <v>2.3904365089227899</v>
      </c>
      <c r="N40" s="7">
        <v>1.9346400000000001E-10</v>
      </c>
      <c r="O40" s="7">
        <v>9.8330599999999997</v>
      </c>
      <c r="P40" s="7">
        <v>16.9345</v>
      </c>
      <c r="Q40" s="7">
        <v>0.76760615569938995</v>
      </c>
      <c r="R40" s="7" t="s">
        <v>101</v>
      </c>
      <c r="U40" s="7">
        <f>IF($F40&lt;0.95,(G40+H40)/2,0)</f>
        <v>10.527844999999999</v>
      </c>
      <c r="V40" s="7">
        <f>IF($F40&lt;0.95,I40,0)</f>
        <v>1.62018538975166</v>
      </c>
      <c r="X40" s="7">
        <f>IF($J40&gt;0.95,(K40+L40)/2,0)</f>
        <v>13.143689999999999</v>
      </c>
      <c r="Y40" s="7">
        <f>IF($J40&gt;0.95,M40,0)</f>
        <v>2.3904365089227899</v>
      </c>
    </row>
    <row r="41" spans="1:27" ht="15.75" customHeight="1" x14ac:dyDescent="0.2">
      <c r="A41" s="7" t="s">
        <v>104</v>
      </c>
      <c r="B41" s="8" t="s">
        <v>105</v>
      </c>
      <c r="C41" s="7" t="s">
        <v>106</v>
      </c>
      <c r="D41" s="7">
        <v>425</v>
      </c>
      <c r="E41" s="7">
        <v>376.44</v>
      </c>
      <c r="R41" s="7" t="s">
        <v>104</v>
      </c>
    </row>
    <row r="42" spans="1:27" ht="15.75" customHeight="1" x14ac:dyDescent="0.2">
      <c r="A42" s="7" t="s">
        <v>107</v>
      </c>
      <c r="B42" s="8" t="s">
        <v>108</v>
      </c>
      <c r="C42" s="7" t="s">
        <v>109</v>
      </c>
      <c r="D42" s="7">
        <v>481</v>
      </c>
      <c r="E42" s="7">
        <v>432.42</v>
      </c>
      <c r="F42" s="7">
        <v>0.74370199999999997</v>
      </c>
      <c r="G42" s="7">
        <v>2.1484399999999999</v>
      </c>
      <c r="H42" s="7">
        <v>5.1789199999999997</v>
      </c>
      <c r="I42" s="7">
        <v>1.16820838938579</v>
      </c>
      <c r="J42" s="7">
        <v>0.86924999999999997</v>
      </c>
      <c r="K42" s="7">
        <v>1.7195100000000001</v>
      </c>
      <c r="L42" s="7">
        <v>15.235900000000001</v>
      </c>
      <c r="M42" s="7">
        <v>2.9562083834856399</v>
      </c>
      <c r="N42" s="7">
        <v>1.7565399999999999E-7</v>
      </c>
      <c r="O42" s="7">
        <v>3.1764100000000002</v>
      </c>
      <c r="P42" s="7">
        <v>11.5855</v>
      </c>
      <c r="Q42" s="7">
        <v>1.78044429582277</v>
      </c>
      <c r="R42" s="7" t="s">
        <v>107</v>
      </c>
      <c r="U42" s="7">
        <f>IF($F42&lt;0.95,(G42+H42)/2,0)</f>
        <v>3.6636799999999998</v>
      </c>
      <c r="V42" s="7">
        <f>IF($F42&lt;0.95,I42,0)</f>
        <v>1.16820838938579</v>
      </c>
      <c r="Z42" s="7">
        <f t="shared" ref="Z42:Z44" si="14">IF($J42&lt;0.95,(K42+L42)/2,0)</f>
        <v>8.4777050000000003</v>
      </c>
      <c r="AA42" s="7">
        <f t="shared" ref="AA42:AA44" si="15">IF($J42&lt;0.95,M42,0)</f>
        <v>2.9562083834856399</v>
      </c>
    </row>
    <row r="43" spans="1:27" ht="15.75" customHeight="1" x14ac:dyDescent="0.2">
      <c r="A43" s="7" t="s">
        <v>110</v>
      </c>
      <c r="B43" s="8" t="s">
        <v>111</v>
      </c>
      <c r="C43" s="7" t="s">
        <v>112</v>
      </c>
      <c r="D43" s="7">
        <v>839</v>
      </c>
      <c r="E43" s="7">
        <v>790.4</v>
      </c>
      <c r="F43" s="7">
        <v>0.99731899999999996</v>
      </c>
      <c r="G43" s="7">
        <v>62.232300000000002</v>
      </c>
      <c r="H43" s="7">
        <v>90.586600000000004</v>
      </c>
      <c r="I43" s="7">
        <v>0.53960209999361697</v>
      </c>
      <c r="J43" s="7">
        <v>2.1794199999999999E-5</v>
      </c>
      <c r="K43" s="7">
        <v>49.7941</v>
      </c>
      <c r="L43" s="7">
        <v>82.594200000000001</v>
      </c>
      <c r="M43" s="7">
        <v>0.726862190150521</v>
      </c>
      <c r="N43" s="7">
        <v>2.67031E-3</v>
      </c>
      <c r="O43" s="7">
        <v>55.582900000000002</v>
      </c>
      <c r="P43" s="7">
        <v>62.805199999999999</v>
      </c>
      <c r="Q43" s="7">
        <v>0.175421684430633</v>
      </c>
      <c r="R43" s="7" t="s">
        <v>110</v>
      </c>
      <c r="S43" s="7">
        <f>IF($F43&gt;0.95,(G43+H43)/2,0)</f>
        <v>76.409450000000007</v>
      </c>
      <c r="T43" s="7">
        <f>IF($F43&gt;0.95,I43,0)</f>
        <v>0.53960209999361697</v>
      </c>
      <c r="Z43" s="7">
        <f t="shared" si="14"/>
        <v>66.194150000000008</v>
      </c>
      <c r="AA43" s="7">
        <f t="shared" si="15"/>
        <v>0.726862190150521</v>
      </c>
    </row>
    <row r="44" spans="1:27" ht="15.75" customHeight="1" x14ac:dyDescent="0.2">
      <c r="A44" s="7" t="s">
        <v>113</v>
      </c>
      <c r="B44" s="8" t="s">
        <v>114</v>
      </c>
      <c r="C44" s="7" t="s">
        <v>115</v>
      </c>
      <c r="D44" s="7">
        <v>453</v>
      </c>
      <c r="E44" s="7">
        <v>404.43</v>
      </c>
      <c r="F44" s="7">
        <v>0.71324900000000002</v>
      </c>
      <c r="G44" s="7">
        <v>1.44801</v>
      </c>
      <c r="H44" s="7">
        <v>3.3010999999999999</v>
      </c>
      <c r="I44" s="7">
        <v>1.0555085627093601</v>
      </c>
      <c r="J44" s="7">
        <v>3.2493300000000002E-7</v>
      </c>
      <c r="K44" s="7">
        <v>1.15866</v>
      </c>
      <c r="L44" s="7">
        <v>6.6398299999999999</v>
      </c>
      <c r="M44" s="7">
        <v>2.2685343905497501</v>
      </c>
      <c r="N44" s="7">
        <v>6.2408700000000004E-10</v>
      </c>
      <c r="O44" s="7">
        <v>2.0199199999999999</v>
      </c>
      <c r="P44" s="7">
        <v>5.0486800000000001</v>
      </c>
      <c r="Q44" s="7">
        <v>1.22082620887763</v>
      </c>
      <c r="R44" s="7" t="s">
        <v>113</v>
      </c>
      <c r="U44" s="7">
        <f>IF($F44&lt;0.95,(G44+H44)/2,0)</f>
        <v>2.374555</v>
      </c>
      <c r="V44" s="7">
        <f>IF($F44&lt;0.95,I44,0)</f>
        <v>1.0555085627093601</v>
      </c>
      <c r="Z44" s="7">
        <f t="shared" si="14"/>
        <v>3.8992450000000001</v>
      </c>
      <c r="AA44" s="7">
        <f t="shared" si="15"/>
        <v>2.2685343905497501</v>
      </c>
    </row>
    <row r="45" spans="1:27" ht="15.75" customHeight="1" x14ac:dyDescent="0.2">
      <c r="A45" s="7" t="s">
        <v>116</v>
      </c>
      <c r="B45" s="8" t="s">
        <v>117</v>
      </c>
      <c r="C45" s="7" t="s">
        <v>118</v>
      </c>
      <c r="D45" s="7">
        <v>446</v>
      </c>
      <c r="E45" s="7">
        <v>397.43</v>
      </c>
      <c r="R45" s="7" t="s">
        <v>116</v>
      </c>
    </row>
    <row r="46" spans="1:27" ht="15.75" customHeight="1" x14ac:dyDescent="0.2">
      <c r="A46" s="7" t="s">
        <v>119</v>
      </c>
      <c r="B46" s="8" t="s">
        <v>120</v>
      </c>
      <c r="C46" s="7" t="s">
        <v>121</v>
      </c>
      <c r="D46" s="7">
        <v>449</v>
      </c>
      <c r="E46" s="7">
        <v>400.43</v>
      </c>
      <c r="F46" s="7">
        <v>9.5202199999999992E-9</v>
      </c>
      <c r="G46" s="7">
        <v>2.2515800000000001</v>
      </c>
      <c r="H46" s="7">
        <v>6.8593000000000002</v>
      </c>
      <c r="I46" s="7">
        <v>1.49933436298134</v>
      </c>
      <c r="J46" s="7">
        <v>9.0044799999999999E-11</v>
      </c>
      <c r="K46" s="7">
        <v>1.8012900000000001</v>
      </c>
      <c r="L46" s="7">
        <v>1.9738899999999999</v>
      </c>
      <c r="M46" s="7">
        <v>0.11510416362728</v>
      </c>
      <c r="N46" s="7">
        <v>4.3479899999999998E-10</v>
      </c>
      <c r="O46" s="7">
        <v>4.2051600000000002</v>
      </c>
      <c r="P46" s="7">
        <v>1.50003</v>
      </c>
      <c r="Q46" s="7">
        <v>-1.34511052639317</v>
      </c>
      <c r="R46" s="7" t="s">
        <v>119</v>
      </c>
      <c r="U46" s="7">
        <f>IF($F46&lt;0.95,(G46+H46)/2,0)</f>
        <v>4.5554399999999999</v>
      </c>
      <c r="V46" s="7">
        <f>IF($F46&lt;0.95,I46,0)</f>
        <v>1.49933436298134</v>
      </c>
      <c r="Z46" s="7">
        <f>IF($J46&lt;0.95,(K46+L46)/2,0)</f>
        <v>1.8875899999999999</v>
      </c>
      <c r="AA46" s="7">
        <f>IF($J46&lt;0.95,M46,0)</f>
        <v>0.11510416362728</v>
      </c>
    </row>
    <row r="47" spans="1:27" ht="15.75" customHeight="1" x14ac:dyDescent="0.2">
      <c r="A47" s="7" t="s">
        <v>122</v>
      </c>
      <c r="B47" s="8" t="s">
        <v>123</v>
      </c>
      <c r="C47" s="7" t="s">
        <v>124</v>
      </c>
      <c r="D47" s="7">
        <v>515</v>
      </c>
      <c r="E47" s="7">
        <v>466.42</v>
      </c>
      <c r="R47" s="7" t="s">
        <v>122</v>
      </c>
    </row>
    <row r="48" spans="1:27" ht="15.75" customHeight="1" x14ac:dyDescent="0.2">
      <c r="A48" s="7" t="s">
        <v>125</v>
      </c>
      <c r="B48" s="8" t="s">
        <v>126</v>
      </c>
      <c r="C48" s="7" t="s">
        <v>127</v>
      </c>
      <c r="D48" s="7">
        <v>582</v>
      </c>
      <c r="E48" s="7">
        <v>533.41</v>
      </c>
      <c r="F48" s="7">
        <v>0.51887700000000003</v>
      </c>
      <c r="G48" s="7">
        <v>4.1441400000000002</v>
      </c>
      <c r="H48" s="7">
        <v>5.2841800000000001</v>
      </c>
      <c r="I48" s="7">
        <v>0.33069470573018001</v>
      </c>
      <c r="J48" s="7">
        <v>7.2782599999999995E-11</v>
      </c>
      <c r="K48" s="7">
        <v>3.3165900000000001</v>
      </c>
      <c r="L48" s="7">
        <v>4.3215899999999996</v>
      </c>
      <c r="M48" s="7">
        <v>0.35552634580102299</v>
      </c>
      <c r="N48" s="7">
        <v>6.7476E-12</v>
      </c>
      <c r="O48" s="7">
        <v>3.2479200000000001</v>
      </c>
      <c r="P48" s="7">
        <v>3.28654</v>
      </c>
      <c r="Q48" s="7">
        <v>1.57200195146843E-2</v>
      </c>
      <c r="R48" s="7" t="s">
        <v>125</v>
      </c>
      <c r="U48" s="7">
        <f t="shared" ref="U48:U49" si="16">IF($F48&lt;0.95,(G48+H48)/2,0)</f>
        <v>4.7141599999999997</v>
      </c>
      <c r="V48" s="7">
        <f t="shared" ref="V48:V49" si="17">IF($F48&lt;0.95,I48,0)</f>
        <v>0.33069470573018001</v>
      </c>
      <c r="Z48" s="7">
        <f t="shared" ref="Z48:Z49" si="18">IF($J48&lt;0.95,(K48+L48)/2,0)</f>
        <v>3.8190900000000001</v>
      </c>
      <c r="AA48" s="7">
        <f t="shared" ref="AA48:AA49" si="19">IF($J48&lt;0.95,M48,0)</f>
        <v>0.35552634580102299</v>
      </c>
    </row>
    <row r="49" spans="1:27" ht="15.75" customHeight="1" x14ac:dyDescent="0.2">
      <c r="A49" s="7" t="s">
        <v>128</v>
      </c>
      <c r="B49" s="8" t="s">
        <v>129</v>
      </c>
      <c r="C49" s="7" t="s">
        <v>130</v>
      </c>
      <c r="D49" s="7">
        <v>2223</v>
      </c>
      <c r="E49" s="7">
        <v>2174.4</v>
      </c>
      <c r="F49" s="7">
        <v>1.34641E-6</v>
      </c>
      <c r="G49" s="7">
        <v>4.2622799999999996</v>
      </c>
      <c r="H49" s="7">
        <v>13.6395</v>
      </c>
      <c r="I49" s="7">
        <v>1.61537326922114</v>
      </c>
      <c r="J49" s="7">
        <v>0.69539099999999998</v>
      </c>
      <c r="K49" s="7">
        <v>3.4114900000000001</v>
      </c>
      <c r="L49" s="7">
        <v>18.5746</v>
      </c>
      <c r="M49" s="7">
        <v>2.35273142057149</v>
      </c>
      <c r="N49" s="7">
        <v>8.7240999999999996E-11</v>
      </c>
      <c r="O49" s="7">
        <v>8.3532799999999998</v>
      </c>
      <c r="P49" s="7">
        <v>14.1233</v>
      </c>
      <c r="Q49" s="7">
        <v>0.73865238247971698</v>
      </c>
      <c r="R49" s="7" t="s">
        <v>128</v>
      </c>
      <c r="U49" s="7">
        <f t="shared" si="16"/>
        <v>8.9508899999999993</v>
      </c>
      <c r="V49" s="7">
        <f t="shared" si="17"/>
        <v>1.61537326922114</v>
      </c>
      <c r="Z49" s="7">
        <f t="shared" si="18"/>
        <v>10.993045</v>
      </c>
      <c r="AA49" s="7">
        <f t="shared" si="19"/>
        <v>2.35273142057149</v>
      </c>
    </row>
    <row r="50" spans="1:27" ht="15.75" customHeight="1" x14ac:dyDescent="0.2">
      <c r="A50" s="7" t="s">
        <v>131</v>
      </c>
      <c r="B50" s="8" t="s">
        <v>132</v>
      </c>
      <c r="C50" s="7" t="s">
        <v>133</v>
      </c>
      <c r="D50" s="7">
        <v>999</v>
      </c>
      <c r="E50" s="7">
        <v>950.4</v>
      </c>
      <c r="F50" s="7">
        <v>1</v>
      </c>
      <c r="G50" s="7">
        <v>1.5230699999999999</v>
      </c>
      <c r="H50" s="7">
        <v>13.8635</v>
      </c>
      <c r="I50" s="7">
        <v>2.9708159149611899</v>
      </c>
      <c r="J50" s="7">
        <v>0.951237</v>
      </c>
      <c r="K50" s="7">
        <v>1.2181200000000001</v>
      </c>
      <c r="L50" s="7">
        <v>14.716699999999999</v>
      </c>
      <c r="M50" s="7">
        <v>3.3236772294500998</v>
      </c>
      <c r="N50" s="7">
        <v>6.64376E-12</v>
      </c>
      <c r="O50" s="7">
        <v>8.5073000000000008</v>
      </c>
      <c r="P50" s="7">
        <v>11.192500000000001</v>
      </c>
      <c r="Q50" s="7">
        <v>0.38481772319714103</v>
      </c>
      <c r="R50" s="7" t="s">
        <v>131</v>
      </c>
      <c r="S50" s="7">
        <f>IF($F50&gt;0.95,(G50+H50)/2,0)</f>
        <v>7.6932850000000004</v>
      </c>
      <c r="T50" s="7">
        <f>IF($F50&gt;0.95,I50,0)</f>
        <v>2.9708159149611899</v>
      </c>
      <c r="X50" s="7">
        <f>IF($J50&gt;0.95,(K50+L50)/2,0)</f>
        <v>7.9674100000000001</v>
      </c>
      <c r="Y50" s="7">
        <f>IF($J50&gt;0.95,M50,0)</f>
        <v>3.3236772294500998</v>
      </c>
    </row>
    <row r="51" spans="1:27" ht="15.75" customHeight="1" x14ac:dyDescent="0.2">
      <c r="A51" s="7" t="s">
        <v>134</v>
      </c>
      <c r="B51" s="8" t="s">
        <v>135</v>
      </c>
      <c r="C51" s="7" t="s">
        <v>136</v>
      </c>
      <c r="D51" s="7">
        <v>452</v>
      </c>
      <c r="E51" s="7">
        <v>403.43</v>
      </c>
      <c r="R51" s="7" t="s">
        <v>134</v>
      </c>
    </row>
    <row r="52" spans="1:27" ht="15.75" customHeight="1" x14ac:dyDescent="0.2">
      <c r="A52" s="7" t="s">
        <v>137</v>
      </c>
      <c r="B52" s="8" t="s">
        <v>138</v>
      </c>
      <c r="C52" s="7" t="s">
        <v>139</v>
      </c>
      <c r="D52" s="7">
        <v>469</v>
      </c>
      <c r="E52" s="7">
        <v>420.43</v>
      </c>
      <c r="F52" s="7">
        <v>1.11575E-10</v>
      </c>
      <c r="G52" s="7">
        <v>0.36262299999999997</v>
      </c>
      <c r="H52" s="7">
        <v>0.31566899999999998</v>
      </c>
      <c r="I52" s="7">
        <v>-0.109261251649361</v>
      </c>
      <c r="J52" s="7">
        <v>2.07228E-10</v>
      </c>
      <c r="K52" s="7">
        <v>0.29002800000000001</v>
      </c>
      <c r="L52" s="7">
        <v>0.852182</v>
      </c>
      <c r="M52" s="7">
        <v>0.99037210418461696</v>
      </c>
      <c r="N52" s="7">
        <v>2.9107200000000003E-11</v>
      </c>
      <c r="O52" s="7">
        <v>0.193602</v>
      </c>
      <c r="P52" s="7">
        <v>0.64827900000000005</v>
      </c>
      <c r="Q52" s="7">
        <v>0.97604129886489599</v>
      </c>
      <c r="R52" s="7" t="s">
        <v>137</v>
      </c>
    </row>
    <row r="53" spans="1:27" ht="15.75" customHeight="1" x14ac:dyDescent="0.2">
      <c r="A53" s="7" t="s">
        <v>137</v>
      </c>
      <c r="B53" s="8" t="s">
        <v>140</v>
      </c>
      <c r="C53" s="7" t="s">
        <v>141</v>
      </c>
      <c r="D53" s="7">
        <v>472</v>
      </c>
      <c r="E53" s="7">
        <v>423.43</v>
      </c>
      <c r="F53" s="7">
        <v>0.96312399999999998</v>
      </c>
      <c r="G53" s="7">
        <v>1.2921100000000001</v>
      </c>
      <c r="H53" s="7">
        <v>4.6183199999999998</v>
      </c>
      <c r="I53" s="7">
        <v>1.6388717025508199</v>
      </c>
      <c r="J53" s="7">
        <v>0.999417</v>
      </c>
      <c r="K53" s="7">
        <v>1.0341</v>
      </c>
      <c r="L53" s="7">
        <v>8.7427499999999991</v>
      </c>
      <c r="M53" s="7">
        <v>2.7797667897124199</v>
      </c>
      <c r="N53" s="7">
        <v>0.40301199999999998</v>
      </c>
      <c r="O53" s="7">
        <v>2.8340200000000002</v>
      </c>
      <c r="P53" s="7">
        <v>6.6486999999999998</v>
      </c>
      <c r="Q53" s="7">
        <v>1.1546847299077501</v>
      </c>
      <c r="R53" s="7" t="s">
        <v>137</v>
      </c>
      <c r="S53" s="7">
        <f>IF($F53&gt;0.95,(G53+H53)/2,0)</f>
        <v>2.9552149999999999</v>
      </c>
      <c r="T53" s="7">
        <f>IF($F53&gt;0.95,I53,0)</f>
        <v>1.6388717025508199</v>
      </c>
      <c r="X53" s="7">
        <f>IF($J53&gt;0.95,(K53+L53)/2,0)</f>
        <v>4.8884249999999998</v>
      </c>
      <c r="Y53" s="7">
        <f>IF($J53&gt;0.95,M53,0)</f>
        <v>2.7797667897124199</v>
      </c>
    </row>
    <row r="54" spans="1:27" ht="15.75" customHeight="1" x14ac:dyDescent="0.2">
      <c r="A54" s="7" t="s">
        <v>137</v>
      </c>
      <c r="B54" s="8" t="s">
        <v>142</v>
      </c>
      <c r="C54" s="7" t="s">
        <v>143</v>
      </c>
      <c r="D54" s="7">
        <v>459</v>
      </c>
      <c r="E54" s="7">
        <v>410.43</v>
      </c>
      <c r="F54" s="7">
        <v>1.5610000000000001E-10</v>
      </c>
      <c r="G54" s="7">
        <v>0.58853299999999997</v>
      </c>
      <c r="H54" s="7">
        <v>1.6222000000000001</v>
      </c>
      <c r="I54" s="7">
        <v>1.1299915901488899</v>
      </c>
      <c r="J54" s="7">
        <v>3.48639E-7</v>
      </c>
      <c r="K54" s="7">
        <v>0.47112199999999999</v>
      </c>
      <c r="L54" s="7">
        <v>4.9587300000000001</v>
      </c>
      <c r="M54" s="7">
        <v>2.8025839590775399</v>
      </c>
      <c r="N54" s="7">
        <v>1.91276E-10</v>
      </c>
      <c r="O54" s="7">
        <v>0.99495900000000004</v>
      </c>
      <c r="P54" s="7">
        <v>3.7708400000000002</v>
      </c>
      <c r="Q54" s="7">
        <v>1.6704431477862201</v>
      </c>
      <c r="R54" s="7" t="s">
        <v>137</v>
      </c>
      <c r="U54" s="7">
        <f t="shared" ref="U54:U55" si="20">IF($F54&lt;0.95,(G54+H54)/2,0)</f>
        <v>1.1053665000000001</v>
      </c>
      <c r="V54" s="7">
        <f t="shared" ref="V54:V55" si="21">IF($F54&lt;0.95,I54,0)</f>
        <v>1.1299915901488899</v>
      </c>
      <c r="Z54" s="7">
        <f>IF($J54&lt;0.95,(K54+L54)/2,0)</f>
        <v>2.7149260000000002</v>
      </c>
      <c r="AA54" s="7">
        <f>IF($J54&lt;0.95,M54,0)</f>
        <v>2.8025839590775399</v>
      </c>
    </row>
    <row r="55" spans="1:27" ht="15.75" customHeight="1" x14ac:dyDescent="0.2">
      <c r="A55" s="7" t="s">
        <v>137</v>
      </c>
      <c r="B55" s="8" t="s">
        <v>144</v>
      </c>
      <c r="C55" s="7" t="s">
        <v>145</v>
      </c>
      <c r="D55" s="7">
        <v>921</v>
      </c>
      <c r="E55" s="7">
        <v>872.4</v>
      </c>
      <c r="F55" s="7">
        <v>2.0899699999999999E-6</v>
      </c>
      <c r="G55" s="7">
        <v>1.2508600000000001</v>
      </c>
      <c r="H55" s="7">
        <v>7.5218499999999997</v>
      </c>
      <c r="I55" s="7">
        <v>2.3486110226775101</v>
      </c>
      <c r="J55" s="7">
        <v>1</v>
      </c>
      <c r="K55" s="7">
        <v>1.0015499999999999</v>
      </c>
      <c r="L55" s="7">
        <v>15.6595</v>
      </c>
      <c r="M55" s="7">
        <v>3.63694659657145</v>
      </c>
      <c r="N55" s="7">
        <v>0.92607899999999999</v>
      </c>
      <c r="O55" s="7">
        <v>4.6119199999999996</v>
      </c>
      <c r="P55" s="7">
        <v>11.9061</v>
      </c>
      <c r="Q55" s="7">
        <v>1.3173696805472499</v>
      </c>
      <c r="R55" s="7" t="s">
        <v>137</v>
      </c>
      <c r="U55" s="7">
        <f t="shared" si="20"/>
        <v>4.386355</v>
      </c>
      <c r="V55" s="7">
        <f t="shared" si="21"/>
        <v>2.3486110226775101</v>
      </c>
      <c r="X55" s="7">
        <f>IF($J55&gt;0.95,(K55+L55)/2,0)</f>
        <v>8.3305249999999997</v>
      </c>
      <c r="Y55" s="7">
        <f>IF($J55&gt;0.95,M55,0)</f>
        <v>3.63694659657145</v>
      </c>
    </row>
    <row r="56" spans="1:27" ht="15.75" customHeight="1" x14ac:dyDescent="0.2">
      <c r="A56" s="7" t="s">
        <v>137</v>
      </c>
      <c r="B56" s="8" t="s">
        <v>146</v>
      </c>
      <c r="C56" s="7" t="s">
        <v>147</v>
      </c>
      <c r="D56" s="7">
        <v>462</v>
      </c>
      <c r="E56" s="7">
        <v>413.43</v>
      </c>
      <c r="R56" s="7" t="s">
        <v>137</v>
      </c>
    </row>
    <row r="57" spans="1:27" ht="15.75" customHeight="1" x14ac:dyDescent="0.2">
      <c r="A57" s="7" t="s">
        <v>137</v>
      </c>
      <c r="B57" s="8" t="s">
        <v>148</v>
      </c>
      <c r="C57" s="7" t="s">
        <v>149</v>
      </c>
      <c r="D57" s="7">
        <v>466</v>
      </c>
      <c r="E57" s="7">
        <v>417.43</v>
      </c>
      <c r="R57" s="7" t="s">
        <v>137</v>
      </c>
    </row>
    <row r="58" spans="1:27" ht="15.75" customHeight="1" x14ac:dyDescent="0.2">
      <c r="A58" s="7" t="s">
        <v>137</v>
      </c>
      <c r="B58" s="8" t="s">
        <v>150</v>
      </c>
      <c r="C58" s="7" t="s">
        <v>151</v>
      </c>
      <c r="D58" s="7">
        <v>467</v>
      </c>
      <c r="E58" s="7">
        <v>418.43</v>
      </c>
      <c r="R58" s="7" t="s">
        <v>137</v>
      </c>
    </row>
    <row r="59" spans="1:27" ht="15.75" customHeight="1" x14ac:dyDescent="0.2">
      <c r="A59" s="7" t="s">
        <v>137</v>
      </c>
      <c r="B59" s="8" t="s">
        <v>152</v>
      </c>
      <c r="C59" s="7" t="s">
        <v>153</v>
      </c>
      <c r="D59" s="7">
        <v>473</v>
      </c>
      <c r="E59" s="7">
        <v>424.43</v>
      </c>
      <c r="F59" s="7">
        <v>5.5107400000000002E-11</v>
      </c>
      <c r="G59" s="7">
        <v>1.6492800000000001</v>
      </c>
      <c r="H59" s="7">
        <v>2.2974000000000001</v>
      </c>
      <c r="I59" s="7">
        <v>0.41764102733306901</v>
      </c>
      <c r="J59" s="7">
        <v>0.99964699999999995</v>
      </c>
      <c r="K59" s="7">
        <v>1.32</v>
      </c>
      <c r="L59" s="7">
        <v>7.6185099999999997</v>
      </c>
      <c r="M59" s="7">
        <v>2.3037223330338699</v>
      </c>
      <c r="N59" s="7">
        <v>0.91522099999999995</v>
      </c>
      <c r="O59" s="7">
        <v>1.4091100000000001</v>
      </c>
      <c r="P59" s="7">
        <v>5.7930000000000001</v>
      </c>
      <c r="Q59" s="7">
        <v>1.8482669617890399</v>
      </c>
      <c r="R59" s="7" t="s">
        <v>137</v>
      </c>
      <c r="U59" s="7">
        <f t="shared" ref="U59:U61" si="22">IF($F59&lt;0.95,(G59+H59)/2,0)</f>
        <v>1.9733400000000001</v>
      </c>
      <c r="V59" s="7">
        <f t="shared" ref="V59:V61" si="23">IF($F59&lt;0.95,I59,0)</f>
        <v>0.41764102733306901</v>
      </c>
      <c r="X59" s="7">
        <f>IF($J59&gt;0.95,(K59+L59)/2,0)</f>
        <v>4.4692549999999995</v>
      </c>
      <c r="Y59" s="7">
        <f>IF($J59&gt;0.95,M59,0)</f>
        <v>2.3037223330338699</v>
      </c>
    </row>
    <row r="60" spans="1:27" ht="15.75" customHeight="1" x14ac:dyDescent="0.2">
      <c r="A60" s="7" t="s">
        <v>137</v>
      </c>
      <c r="B60" s="8" t="s">
        <v>154</v>
      </c>
      <c r="C60" s="7" t="s">
        <v>155</v>
      </c>
      <c r="D60" s="7">
        <v>477</v>
      </c>
      <c r="E60" s="7">
        <v>428.43</v>
      </c>
      <c r="F60" s="7">
        <v>7.5982999999999993E-9</v>
      </c>
      <c r="G60" s="7">
        <v>0.327432</v>
      </c>
      <c r="H60" s="7">
        <v>3.2955399999999999</v>
      </c>
      <c r="I60" s="7">
        <v>2.5551214754521299</v>
      </c>
      <c r="J60" s="7">
        <v>0.268766</v>
      </c>
      <c r="K60" s="7">
        <v>0.26184400000000002</v>
      </c>
      <c r="L60" s="7">
        <v>9.2411399999999997</v>
      </c>
      <c r="M60" s="7">
        <v>4.1359257236944096</v>
      </c>
      <c r="N60" s="7">
        <v>2.2721499999999999E-9</v>
      </c>
      <c r="O60" s="7">
        <v>2.0206400000000002</v>
      </c>
      <c r="P60" s="7">
        <v>7.0260499999999997</v>
      </c>
      <c r="Q60" s="7">
        <v>1.66853698273392</v>
      </c>
      <c r="R60" s="7" t="s">
        <v>137</v>
      </c>
      <c r="U60" s="7">
        <f t="shared" si="22"/>
        <v>1.8114859999999999</v>
      </c>
      <c r="V60" s="7">
        <f t="shared" si="23"/>
        <v>2.5551214754521299</v>
      </c>
      <c r="Z60" s="7">
        <f t="shared" ref="Z60:Z61" si="24">IF($J60&lt;0.95,(K60+L60)/2,0)</f>
        <v>4.7514919999999998</v>
      </c>
      <c r="AA60" s="7">
        <f t="shared" ref="AA60:AA61" si="25">IF($J60&lt;0.95,M60,0)</f>
        <v>4.1359257236944096</v>
      </c>
    </row>
    <row r="61" spans="1:27" ht="15.75" customHeight="1" x14ac:dyDescent="0.2">
      <c r="A61" s="7" t="s">
        <v>137</v>
      </c>
      <c r="B61" s="8" t="s">
        <v>156</v>
      </c>
      <c r="C61" s="7" t="s">
        <v>157</v>
      </c>
      <c r="D61" s="7">
        <v>478</v>
      </c>
      <c r="E61" s="7">
        <v>429.43</v>
      </c>
      <c r="F61" s="7">
        <v>2.7095899999999999E-9</v>
      </c>
      <c r="G61" s="7">
        <v>0.23980599999999999</v>
      </c>
      <c r="H61" s="7">
        <v>2.2919</v>
      </c>
      <c r="I61" s="7">
        <v>2.3042717185655399</v>
      </c>
      <c r="J61" s="7">
        <v>2.1027699999999999E-5</v>
      </c>
      <c r="K61" s="7">
        <v>0.19203200000000001</v>
      </c>
      <c r="L61" s="7">
        <v>5.1608000000000001</v>
      </c>
      <c r="M61" s="7">
        <v>3.5276860933313001</v>
      </c>
      <c r="N61" s="7">
        <v>9.5609700000000001E-11</v>
      </c>
      <c r="O61" s="7">
        <v>1.4036599999999999</v>
      </c>
      <c r="P61" s="7">
        <v>3.9246500000000002</v>
      </c>
      <c r="Q61" s="7">
        <v>1.3221559683972699</v>
      </c>
      <c r="R61" s="7" t="s">
        <v>137</v>
      </c>
      <c r="U61" s="7">
        <f t="shared" si="22"/>
        <v>1.2658530000000001</v>
      </c>
      <c r="V61" s="7">
        <f t="shared" si="23"/>
        <v>2.3042717185655399</v>
      </c>
      <c r="Z61" s="7">
        <f t="shared" si="24"/>
        <v>2.6764160000000001</v>
      </c>
      <c r="AA61" s="7">
        <f t="shared" si="25"/>
        <v>3.5276860933313001</v>
      </c>
    </row>
    <row r="62" spans="1:27" ht="15.75" customHeight="1" x14ac:dyDescent="0.2">
      <c r="A62" s="7" t="s">
        <v>158</v>
      </c>
      <c r="B62" s="8" t="s">
        <v>159</v>
      </c>
      <c r="C62" s="7" t="s">
        <v>160</v>
      </c>
      <c r="D62" s="7">
        <v>481</v>
      </c>
      <c r="E62" s="7">
        <v>432.42</v>
      </c>
      <c r="R62" s="7" t="s">
        <v>158</v>
      </c>
    </row>
    <row r="63" spans="1:27" ht="15.75" customHeight="1" x14ac:dyDescent="0.2">
      <c r="A63" s="7" t="s">
        <v>161</v>
      </c>
      <c r="B63" s="8" t="s">
        <v>162</v>
      </c>
      <c r="C63" s="7" t="s">
        <v>163</v>
      </c>
      <c r="D63" s="7">
        <v>507</v>
      </c>
      <c r="E63" s="7">
        <v>458.42</v>
      </c>
      <c r="F63" s="7">
        <v>1.70988E-7</v>
      </c>
      <c r="G63" s="7">
        <v>1.1322700000000001</v>
      </c>
      <c r="H63" s="7">
        <v>6.5369799999999998</v>
      </c>
      <c r="I63" s="7">
        <v>2.2701919570135001</v>
      </c>
      <c r="J63" s="7">
        <v>2.80394E-4</v>
      </c>
      <c r="K63" s="7">
        <v>0.90587600000000001</v>
      </c>
      <c r="L63" s="7">
        <v>8.7265499999999996</v>
      </c>
      <c r="M63" s="7">
        <v>2.92533177303125</v>
      </c>
      <c r="N63" s="7">
        <v>2.0478200000000001E-11</v>
      </c>
      <c r="O63" s="7">
        <v>4.0107400000000002</v>
      </c>
      <c r="P63" s="7">
        <v>6.6373199999999999</v>
      </c>
      <c r="Q63" s="7">
        <v>0.68942646233592098</v>
      </c>
      <c r="R63" s="7" t="s">
        <v>161</v>
      </c>
      <c r="U63" s="7">
        <f t="shared" ref="U63:U65" si="26">IF($F63&lt;0.95,(G63+H63)/2,0)</f>
        <v>3.834625</v>
      </c>
      <c r="V63" s="7">
        <f t="shared" ref="V63:V65" si="27">IF($F63&lt;0.95,I63,0)</f>
        <v>2.2701919570135001</v>
      </c>
      <c r="Z63" s="7">
        <f t="shared" ref="Z63:Z64" si="28">IF($J63&lt;0.95,(K63+L63)/2,0)</f>
        <v>4.8162129999999994</v>
      </c>
      <c r="AA63" s="7">
        <f t="shared" ref="AA63:AA64" si="29">IF($J63&lt;0.95,M63,0)</f>
        <v>2.92533177303125</v>
      </c>
    </row>
    <row r="64" spans="1:27" ht="15.75" customHeight="1" x14ac:dyDescent="0.2">
      <c r="A64" s="7" t="s">
        <v>161</v>
      </c>
      <c r="B64" s="8" t="s">
        <v>164</v>
      </c>
      <c r="C64" s="7" t="s">
        <v>165</v>
      </c>
      <c r="D64" s="7">
        <v>507</v>
      </c>
      <c r="E64" s="7">
        <v>458.42</v>
      </c>
      <c r="F64" s="7">
        <v>1.70988E-7</v>
      </c>
      <c r="G64" s="7">
        <v>1.1322700000000001</v>
      </c>
      <c r="H64" s="7">
        <v>6.5369799999999998</v>
      </c>
      <c r="I64" s="7">
        <v>2.2701919570135001</v>
      </c>
      <c r="J64" s="7">
        <v>2.80394E-4</v>
      </c>
      <c r="K64" s="7">
        <v>0.90587600000000001</v>
      </c>
      <c r="L64" s="7">
        <v>8.7265499999999996</v>
      </c>
      <c r="M64" s="7">
        <v>2.92533177303125</v>
      </c>
      <c r="N64" s="7">
        <v>2.0478200000000001E-11</v>
      </c>
      <c r="O64" s="7">
        <v>4.0107400000000002</v>
      </c>
      <c r="P64" s="7">
        <v>6.6373199999999999</v>
      </c>
      <c r="Q64" s="7">
        <v>0.68942646233592098</v>
      </c>
      <c r="R64" s="7" t="s">
        <v>161</v>
      </c>
      <c r="U64" s="7">
        <f t="shared" si="26"/>
        <v>3.834625</v>
      </c>
      <c r="V64" s="7">
        <f t="shared" si="27"/>
        <v>2.2701919570135001</v>
      </c>
      <c r="Z64" s="7">
        <f t="shared" si="28"/>
        <v>4.8162129999999994</v>
      </c>
      <c r="AA64" s="7">
        <f t="shared" si="29"/>
        <v>2.92533177303125</v>
      </c>
    </row>
    <row r="65" spans="1:27" ht="15.75" customHeight="1" x14ac:dyDescent="0.2">
      <c r="A65" s="7" t="s">
        <v>161</v>
      </c>
      <c r="B65" s="8" t="s">
        <v>166</v>
      </c>
      <c r="C65" s="7" t="s">
        <v>167</v>
      </c>
      <c r="D65" s="7">
        <v>457</v>
      </c>
      <c r="E65" s="7">
        <v>408.43</v>
      </c>
      <c r="F65" s="7">
        <v>6.7812899999999997E-7</v>
      </c>
      <c r="G65" s="7">
        <v>0.36404999999999998</v>
      </c>
      <c r="H65" s="7">
        <v>5.2480700000000002</v>
      </c>
      <c r="I65" s="7">
        <v>3.0992803878934998</v>
      </c>
      <c r="J65" s="7">
        <v>0.99999199999999999</v>
      </c>
      <c r="K65" s="7">
        <v>0.291101</v>
      </c>
      <c r="L65" s="7">
        <v>7.48048</v>
      </c>
      <c r="M65" s="7">
        <v>3.7650169909194302</v>
      </c>
      <c r="N65" s="7">
        <v>0.23504</v>
      </c>
      <c r="O65" s="7">
        <v>3.2258300000000002</v>
      </c>
      <c r="P65" s="7">
        <v>5.6869500000000004</v>
      </c>
      <c r="Q65" s="7">
        <v>0.76782093358442804</v>
      </c>
      <c r="R65" s="7" t="s">
        <v>161</v>
      </c>
      <c r="U65" s="7">
        <f t="shared" si="26"/>
        <v>2.80606</v>
      </c>
      <c r="V65" s="7">
        <f t="shared" si="27"/>
        <v>3.0992803878934998</v>
      </c>
      <c r="X65" s="7">
        <f>IF($J65&gt;0.95,(K65+L65)/2,0)</f>
        <v>3.8857905000000001</v>
      </c>
      <c r="Y65" s="7">
        <f>IF($J65&gt;0.95,M65,0)</f>
        <v>3.7650169909194302</v>
      </c>
    </row>
    <row r="66" spans="1:27" ht="15.75" customHeight="1" x14ac:dyDescent="0.2">
      <c r="A66" s="7" t="s">
        <v>168</v>
      </c>
      <c r="B66" s="8" t="s">
        <v>169</v>
      </c>
      <c r="C66" s="7" t="s">
        <v>170</v>
      </c>
      <c r="D66" s="7">
        <v>372</v>
      </c>
      <c r="E66" s="7">
        <v>323.47000000000003</v>
      </c>
      <c r="F66" s="7">
        <v>3.6237799999999998E-10</v>
      </c>
      <c r="G66" s="7">
        <v>0</v>
      </c>
      <c r="H66" s="7">
        <v>0.65137400000000001</v>
      </c>
      <c r="I66" s="7">
        <v>1.7298400066870401</v>
      </c>
      <c r="J66" s="7">
        <v>4.5211300000000003E-8</v>
      </c>
      <c r="K66" s="7">
        <v>0</v>
      </c>
      <c r="L66" s="7">
        <v>2.5946899999999999</v>
      </c>
      <c r="M66" s="7">
        <v>3.3612767478001402</v>
      </c>
      <c r="N66" s="7">
        <v>7.1327999999999997E-11</v>
      </c>
      <c r="O66" s="7">
        <v>0.40019500000000002</v>
      </c>
      <c r="P66" s="7">
        <v>1.9733400000000001</v>
      </c>
      <c r="Q66" s="7">
        <v>1.7331522794494401</v>
      </c>
      <c r="R66" s="7" t="s">
        <v>168</v>
      </c>
      <c r="Z66" s="7">
        <f t="shared" ref="Z66:Z67" si="30">IF($J66&lt;0.95,(K66+L66)/2,0)</f>
        <v>1.297345</v>
      </c>
      <c r="AA66" s="7">
        <f t="shared" ref="AA66:AA67" si="31">IF($J66&lt;0.95,M66,0)</f>
        <v>3.3612767478001402</v>
      </c>
    </row>
    <row r="67" spans="1:27" ht="15.75" customHeight="1" x14ac:dyDescent="0.2">
      <c r="A67" s="7" t="s">
        <v>168</v>
      </c>
      <c r="B67" s="8" t="s">
        <v>171</v>
      </c>
      <c r="C67" s="7" t="s">
        <v>172</v>
      </c>
      <c r="D67" s="7">
        <v>357</v>
      </c>
      <c r="E67" s="7">
        <v>308.48</v>
      </c>
      <c r="F67" s="7">
        <v>9.2542799999999996E-10</v>
      </c>
      <c r="G67" s="7">
        <v>0.39235500000000001</v>
      </c>
      <c r="H67" s="7">
        <v>2.2974000000000001</v>
      </c>
      <c r="I67" s="7">
        <v>1.9368161018597101</v>
      </c>
      <c r="J67" s="7">
        <v>4.517E-7</v>
      </c>
      <c r="K67" s="7">
        <v>0.314081</v>
      </c>
      <c r="L67" s="7">
        <v>4.4238</v>
      </c>
      <c r="M67" s="7">
        <v>2.98572083774798</v>
      </c>
      <c r="N67" s="7">
        <v>4.0788700000000001E-11</v>
      </c>
      <c r="O67" s="7">
        <v>1.4091100000000001</v>
      </c>
      <c r="P67" s="7">
        <v>3.3638699999999999</v>
      </c>
      <c r="Q67" s="7">
        <v>1.1107838574567299</v>
      </c>
      <c r="R67" s="7" t="s">
        <v>168</v>
      </c>
      <c r="U67" s="7">
        <f t="shared" ref="U67:U70" si="32">IF($F67&lt;0.95,(G67+H67)/2,0)</f>
        <v>1.3448774999999999</v>
      </c>
      <c r="V67" s="7">
        <f t="shared" ref="V67:V70" si="33">IF($F67&lt;0.95,I67,0)</f>
        <v>1.9368161018597101</v>
      </c>
      <c r="Z67" s="7">
        <f t="shared" si="30"/>
        <v>2.3689404999999999</v>
      </c>
      <c r="AA67" s="7">
        <f t="shared" si="31"/>
        <v>2.98572083774798</v>
      </c>
    </row>
    <row r="68" spans="1:27" ht="15.75" customHeight="1" x14ac:dyDescent="0.2">
      <c r="A68" s="7" t="s">
        <v>168</v>
      </c>
      <c r="B68" s="8" t="s">
        <v>173</v>
      </c>
      <c r="C68" s="7" t="s">
        <v>174</v>
      </c>
      <c r="D68" s="7">
        <v>390</v>
      </c>
      <c r="E68" s="7">
        <v>341.46</v>
      </c>
      <c r="F68" s="7">
        <v>1.67062E-9</v>
      </c>
      <c r="G68" s="7">
        <v>1.0502</v>
      </c>
      <c r="H68" s="7">
        <v>4.2701500000000001</v>
      </c>
      <c r="I68" s="7">
        <v>1.77340038987857</v>
      </c>
      <c r="J68" s="7">
        <v>0.99277400000000005</v>
      </c>
      <c r="K68" s="7">
        <v>0.84044399999999997</v>
      </c>
      <c r="L68" s="7">
        <v>5.7338699999999996</v>
      </c>
      <c r="M68" s="7">
        <v>2.4245324223477098</v>
      </c>
      <c r="N68" s="7">
        <v>0.204901</v>
      </c>
      <c r="O68" s="7">
        <v>2.6163599999999998</v>
      </c>
      <c r="P68" s="7">
        <v>4.3601299999999998</v>
      </c>
      <c r="Q68" s="7">
        <v>0.68056767347800995</v>
      </c>
      <c r="R68" s="7" t="s">
        <v>168</v>
      </c>
      <c r="U68" s="7">
        <f t="shared" si="32"/>
        <v>2.6601750000000002</v>
      </c>
      <c r="V68" s="7">
        <f t="shared" si="33"/>
        <v>1.77340038987857</v>
      </c>
      <c r="X68" s="7">
        <f>IF($J68&gt;0.95,(K68+L68)/2,0)</f>
        <v>3.2871569999999997</v>
      </c>
      <c r="Y68" s="7">
        <f>IF($J68&gt;0.95,M68,0)</f>
        <v>2.4245324223477098</v>
      </c>
    </row>
    <row r="69" spans="1:27" ht="15.75" customHeight="1" x14ac:dyDescent="0.2">
      <c r="A69" s="7" t="s">
        <v>168</v>
      </c>
      <c r="B69" s="8" t="s">
        <v>175</v>
      </c>
      <c r="C69" s="7" t="s">
        <v>176</v>
      </c>
      <c r="D69" s="7">
        <v>367</v>
      </c>
      <c r="E69" s="7">
        <v>318.47000000000003</v>
      </c>
      <c r="F69" s="7">
        <v>7.5540699999999995E-11</v>
      </c>
      <c r="G69" s="7">
        <v>0.79860699999999996</v>
      </c>
      <c r="H69" s="7">
        <v>1.3103199999999999</v>
      </c>
      <c r="I69" s="7">
        <v>0.55965862613445705</v>
      </c>
      <c r="J69" s="7">
        <v>0.93716600000000005</v>
      </c>
      <c r="K69" s="7">
        <v>0.6391</v>
      </c>
      <c r="L69" s="7">
        <v>2.8141400000000001</v>
      </c>
      <c r="M69" s="7">
        <v>1.75156987787968</v>
      </c>
      <c r="N69" s="7">
        <v>0.279804</v>
      </c>
      <c r="O69" s="7">
        <v>0.80232300000000001</v>
      </c>
      <c r="P69" s="7">
        <v>2.1409799999999999</v>
      </c>
      <c r="Q69" s="7">
        <v>1.16400128431559</v>
      </c>
      <c r="R69" s="7" t="s">
        <v>168</v>
      </c>
      <c r="U69" s="7">
        <f t="shared" si="32"/>
        <v>1.0544635</v>
      </c>
      <c r="V69" s="7">
        <f t="shared" si="33"/>
        <v>0.55965862613445705</v>
      </c>
      <c r="Z69" s="7">
        <f t="shared" ref="Z69:Z70" si="34">IF($J69&lt;0.95,(K69+L69)/2,0)</f>
        <v>1.72662</v>
      </c>
      <c r="AA69" s="7">
        <f t="shared" ref="AA69:AA70" si="35">IF($J69&lt;0.95,M69,0)</f>
        <v>1.75156987787968</v>
      </c>
    </row>
    <row r="70" spans="1:27" ht="15.75" customHeight="1" x14ac:dyDescent="0.2">
      <c r="A70" s="7" t="s">
        <v>168</v>
      </c>
      <c r="B70" s="8" t="s">
        <v>177</v>
      </c>
      <c r="C70" s="7" t="s">
        <v>178</v>
      </c>
      <c r="D70" s="7">
        <v>377</v>
      </c>
      <c r="E70" s="7">
        <v>328.47</v>
      </c>
      <c r="F70" s="7">
        <v>1.411E-9</v>
      </c>
      <c r="G70" s="7">
        <v>0.49387700000000001</v>
      </c>
      <c r="H70" s="7">
        <v>2.9598300000000002</v>
      </c>
      <c r="I70" s="7">
        <v>2.0641267257885598</v>
      </c>
      <c r="J70" s="7">
        <v>2.7350500000000002E-6</v>
      </c>
      <c r="K70" s="7">
        <v>0.39483099999999999</v>
      </c>
      <c r="L70" s="7">
        <v>5.8838200000000001</v>
      </c>
      <c r="M70" s="7">
        <v>3.1917873852069101</v>
      </c>
      <c r="N70" s="7">
        <v>5.31661E-11</v>
      </c>
      <c r="O70" s="7">
        <v>1.8140400000000001</v>
      </c>
      <c r="P70" s="7">
        <v>4.4752900000000002</v>
      </c>
      <c r="Q70" s="7">
        <v>1.1845707716156599</v>
      </c>
      <c r="R70" s="7" t="s">
        <v>168</v>
      </c>
      <c r="U70" s="7">
        <f t="shared" si="32"/>
        <v>1.7268535</v>
      </c>
      <c r="V70" s="7">
        <f t="shared" si="33"/>
        <v>2.0641267257885598</v>
      </c>
      <c r="Z70" s="7">
        <f t="shared" si="34"/>
        <v>3.1393255</v>
      </c>
      <c r="AA70" s="7">
        <f t="shared" si="35"/>
        <v>3.1917873852069101</v>
      </c>
    </row>
    <row r="71" spans="1:27" ht="15.75" customHeight="1" x14ac:dyDescent="0.2">
      <c r="A71" s="7" t="s">
        <v>168</v>
      </c>
      <c r="B71" s="8" t="s">
        <v>179</v>
      </c>
      <c r="C71" s="7" t="s">
        <v>180</v>
      </c>
      <c r="D71" s="7">
        <v>368</v>
      </c>
      <c r="E71" s="7">
        <v>319.47000000000003</v>
      </c>
      <c r="R71" s="7" t="s">
        <v>168</v>
      </c>
    </row>
    <row r="72" spans="1:27" ht="15.75" customHeight="1" x14ac:dyDescent="0.2">
      <c r="A72" s="7" t="s">
        <v>168</v>
      </c>
      <c r="B72" s="8" t="s">
        <v>181</v>
      </c>
      <c r="C72" s="7" t="s">
        <v>182</v>
      </c>
      <c r="D72" s="7">
        <v>374</v>
      </c>
      <c r="E72" s="7">
        <v>325.47000000000003</v>
      </c>
      <c r="F72" s="7">
        <v>1.8232500000000001E-9</v>
      </c>
      <c r="G72" s="7">
        <v>0.33289099999999999</v>
      </c>
      <c r="H72" s="7">
        <v>2.6458699999999999</v>
      </c>
      <c r="I72" s="7">
        <v>2.2530478274289698</v>
      </c>
      <c r="J72" s="7">
        <v>4.5229300000000001E-7</v>
      </c>
      <c r="K72" s="7">
        <v>0.26597500000000002</v>
      </c>
      <c r="L72" s="7">
        <v>4.4663599999999999</v>
      </c>
      <c r="M72" s="7">
        <v>3.1206044639526298</v>
      </c>
      <c r="N72" s="7">
        <v>2.7044299999999999E-11</v>
      </c>
      <c r="O72" s="7">
        <v>1.62493</v>
      </c>
      <c r="P72" s="7">
        <v>3.3960400000000002</v>
      </c>
      <c r="Q72" s="7">
        <v>0.949674204302981</v>
      </c>
      <c r="R72" s="7" t="s">
        <v>168</v>
      </c>
      <c r="U72" s="7">
        <f t="shared" ref="U72:U75" si="36">IF($F72&lt;0.95,(G72+H72)/2,0)</f>
        <v>1.4893805</v>
      </c>
      <c r="V72" s="7">
        <f t="shared" ref="V72:V75" si="37">IF($F72&lt;0.95,I72,0)</f>
        <v>2.2530478274289698</v>
      </c>
      <c r="Z72" s="7">
        <f t="shared" ref="Z72:Z74" si="38">IF($J72&lt;0.95,(K72+L72)/2,0)</f>
        <v>2.3661675</v>
      </c>
      <c r="AA72" s="7">
        <f t="shared" ref="AA72:AA74" si="39">IF($J72&lt;0.95,M72,0)</f>
        <v>3.1206044639526298</v>
      </c>
    </row>
    <row r="73" spans="1:27" ht="15.75" customHeight="1" x14ac:dyDescent="0.2">
      <c r="A73" s="7" t="s">
        <v>168</v>
      </c>
      <c r="B73" s="8" t="s">
        <v>183</v>
      </c>
      <c r="C73" s="7" t="s">
        <v>184</v>
      </c>
      <c r="D73" s="7">
        <v>370</v>
      </c>
      <c r="E73" s="7">
        <v>321.47000000000003</v>
      </c>
      <c r="F73" s="7">
        <v>1.95262E-10</v>
      </c>
      <c r="G73" s="7">
        <v>0.90012899999999996</v>
      </c>
      <c r="H73" s="7">
        <v>1.6311800000000001</v>
      </c>
      <c r="I73" s="7">
        <v>0.70010294017951802</v>
      </c>
      <c r="J73" s="7">
        <v>4.0757900000000003E-7</v>
      </c>
      <c r="K73" s="7">
        <v>0.71984999999999999</v>
      </c>
      <c r="L73" s="7">
        <v>5.4943999999999997</v>
      </c>
      <c r="M73" s="7">
        <v>2.5336738061506598</v>
      </c>
      <c r="N73" s="7">
        <v>3.67922E-9</v>
      </c>
      <c r="O73" s="7">
        <v>1.0032099999999999</v>
      </c>
      <c r="P73" s="7">
        <v>4.1769600000000002</v>
      </c>
      <c r="Q73" s="7">
        <v>1.81576327366308</v>
      </c>
      <c r="R73" s="7" t="s">
        <v>168</v>
      </c>
      <c r="U73" s="7">
        <f t="shared" si="36"/>
        <v>1.2656545000000001</v>
      </c>
      <c r="V73" s="7">
        <f t="shared" si="37"/>
        <v>0.70010294017951802</v>
      </c>
      <c r="Z73" s="7">
        <f t="shared" si="38"/>
        <v>3.1071249999999999</v>
      </c>
      <c r="AA73" s="7">
        <f t="shared" si="39"/>
        <v>2.5336738061506598</v>
      </c>
    </row>
    <row r="74" spans="1:27" ht="15.75" customHeight="1" x14ac:dyDescent="0.2">
      <c r="A74" s="7" t="s">
        <v>168</v>
      </c>
      <c r="B74" s="8" t="s">
        <v>185</v>
      </c>
      <c r="C74" s="7" t="s">
        <v>186</v>
      </c>
      <c r="D74" s="7">
        <v>356</v>
      </c>
      <c r="E74" s="7">
        <v>307.48</v>
      </c>
      <c r="F74" s="7">
        <v>1.3976499999999999E-8</v>
      </c>
      <c r="G74" s="7">
        <v>0</v>
      </c>
      <c r="H74" s="7">
        <v>2.2870699999999999</v>
      </c>
      <c r="I74" s="7">
        <v>3.1914061556645299</v>
      </c>
      <c r="J74" s="7">
        <v>1.4802400000000001E-6</v>
      </c>
      <c r="K74" s="7">
        <v>0</v>
      </c>
      <c r="L74" s="7">
        <v>3.8546900000000002</v>
      </c>
      <c r="M74" s="7">
        <v>3.8856954398635501</v>
      </c>
      <c r="N74" s="7">
        <v>0.23671700000000001</v>
      </c>
      <c r="O74" s="7">
        <v>1.38836</v>
      </c>
      <c r="P74" s="7">
        <v>2.93377</v>
      </c>
      <c r="Q74" s="7">
        <v>0.947268285408429</v>
      </c>
      <c r="R74" s="7" t="s">
        <v>168</v>
      </c>
      <c r="U74" s="7">
        <f t="shared" si="36"/>
        <v>1.143535</v>
      </c>
      <c r="V74" s="7">
        <f t="shared" si="37"/>
        <v>3.1914061556645299</v>
      </c>
      <c r="Z74" s="7">
        <f t="shared" si="38"/>
        <v>1.9273450000000001</v>
      </c>
      <c r="AA74" s="7">
        <f t="shared" si="39"/>
        <v>3.8856954398635501</v>
      </c>
    </row>
    <row r="75" spans="1:27" ht="15.75" customHeight="1" x14ac:dyDescent="0.2">
      <c r="A75" s="7" t="s">
        <v>168</v>
      </c>
      <c r="B75" s="8" t="s">
        <v>187</v>
      </c>
      <c r="C75" s="7" t="s">
        <v>188</v>
      </c>
      <c r="D75" s="7">
        <v>354</v>
      </c>
      <c r="E75" s="7">
        <v>305.49</v>
      </c>
      <c r="F75" s="7">
        <v>0.89550099999999999</v>
      </c>
      <c r="G75" s="7">
        <v>3.5281799999999999</v>
      </c>
      <c r="H75" s="7">
        <v>8.1686899999999998</v>
      </c>
      <c r="I75" s="7">
        <v>1.14938754590782</v>
      </c>
      <c r="J75" s="7">
        <v>0.992089</v>
      </c>
      <c r="K75" s="7">
        <v>2.8234300000000001</v>
      </c>
      <c r="L75" s="7">
        <v>8.9505599999999994</v>
      </c>
      <c r="M75" s="7">
        <v>1.5726475092255701</v>
      </c>
      <c r="N75" s="7">
        <v>0.15598200000000001</v>
      </c>
      <c r="O75" s="7">
        <v>5.0252999999999997</v>
      </c>
      <c r="P75" s="7">
        <v>6.8041999999999998</v>
      </c>
      <c r="Q75" s="7">
        <v>0.41740707200812599</v>
      </c>
      <c r="R75" s="7" t="s">
        <v>168</v>
      </c>
      <c r="U75" s="7">
        <f t="shared" si="36"/>
        <v>5.8484350000000003</v>
      </c>
      <c r="V75" s="7">
        <f t="shared" si="37"/>
        <v>1.14938754590782</v>
      </c>
      <c r="X75" s="7">
        <f>IF($J75&gt;0.95,(K75+L75)/2,0)</f>
        <v>5.8869949999999998</v>
      </c>
      <c r="Y75" s="7">
        <f>IF($J75&gt;0.95,M75,0)</f>
        <v>1.5726475092255701</v>
      </c>
    </row>
    <row r="76" spans="1:27" ht="15.75" customHeight="1" x14ac:dyDescent="0.2">
      <c r="A76" s="7" t="s">
        <v>168</v>
      </c>
      <c r="B76" s="8" t="s">
        <v>189</v>
      </c>
      <c r="C76" s="7" t="s">
        <v>190</v>
      </c>
      <c r="D76" s="7">
        <v>364</v>
      </c>
      <c r="E76" s="7">
        <v>315.48</v>
      </c>
      <c r="F76" s="7">
        <v>0.67005400000000004</v>
      </c>
      <c r="G76" s="7">
        <v>0.58853299999999997</v>
      </c>
      <c r="H76" s="7">
        <v>0.335706</v>
      </c>
      <c r="I76" s="7">
        <v>-0.50306615364865603</v>
      </c>
      <c r="J76" s="7">
        <v>9.4972199999999996E-9</v>
      </c>
      <c r="K76" s="7">
        <v>0.47112199999999999</v>
      </c>
      <c r="L76" s="7">
        <v>3.3957600000000001</v>
      </c>
      <c r="M76" s="7">
        <v>2.2957783440351802</v>
      </c>
      <c r="N76" s="7">
        <v>4.4403899999999998E-9</v>
      </c>
      <c r="O76" s="7">
        <v>0.206593</v>
      </c>
      <c r="P76" s="7">
        <v>2.5829499999999999</v>
      </c>
      <c r="Q76" s="7">
        <v>2.61760117464899</v>
      </c>
      <c r="R76" s="7" t="s">
        <v>168</v>
      </c>
      <c r="Z76" s="7">
        <f t="shared" ref="Z76:Z78" si="40">IF($J76&lt;0.95,(K76+L76)/2,0)</f>
        <v>1.933441</v>
      </c>
      <c r="AA76" s="7">
        <f t="shared" ref="AA76:AA78" si="41">IF($J76&lt;0.95,M76,0)</f>
        <v>2.2957783440351802</v>
      </c>
    </row>
    <row r="77" spans="1:27" ht="15.75" customHeight="1" x14ac:dyDescent="0.2">
      <c r="A77" s="7" t="s">
        <v>168</v>
      </c>
      <c r="B77" s="8" t="s">
        <v>191</v>
      </c>
      <c r="C77" s="7" t="s">
        <v>192</v>
      </c>
      <c r="D77" s="7">
        <v>396</v>
      </c>
      <c r="E77" s="7">
        <v>347.45</v>
      </c>
      <c r="F77" s="7">
        <v>3.3034799999999999E-7</v>
      </c>
      <c r="G77" s="7">
        <v>1.82786</v>
      </c>
      <c r="H77" s="7">
        <v>8.17699</v>
      </c>
      <c r="I77" s="7">
        <v>2.0037790183736299</v>
      </c>
      <c r="J77" s="7">
        <v>2.1565500000000001E-6</v>
      </c>
      <c r="K77" s="7">
        <v>1.46295</v>
      </c>
      <c r="L77" s="7">
        <v>8.2223100000000002</v>
      </c>
      <c r="M77" s="7">
        <v>2.2865202409062899</v>
      </c>
      <c r="N77" s="7">
        <v>6.3094799999999999E-12</v>
      </c>
      <c r="O77" s="7">
        <v>5.0112100000000002</v>
      </c>
      <c r="P77" s="7">
        <v>6.2534599999999996</v>
      </c>
      <c r="Q77" s="7">
        <v>0.30442792025985699</v>
      </c>
      <c r="R77" s="7" t="s">
        <v>168</v>
      </c>
      <c r="U77" s="7">
        <f t="shared" ref="U77:U78" si="42">IF($F77&lt;0.95,(G77+H77)/2,0)</f>
        <v>5.0024249999999997</v>
      </c>
      <c r="V77" s="7">
        <f t="shared" ref="V77:V78" si="43">IF($F77&lt;0.95,I77,0)</f>
        <v>2.0037790183736299</v>
      </c>
      <c r="Z77" s="7">
        <f t="shared" si="40"/>
        <v>4.8426299999999998</v>
      </c>
      <c r="AA77" s="7">
        <f t="shared" si="41"/>
        <v>2.2865202409062899</v>
      </c>
    </row>
    <row r="78" spans="1:27" ht="15.75" customHeight="1" x14ac:dyDescent="0.2">
      <c r="A78" s="7" t="s">
        <v>168</v>
      </c>
      <c r="B78" s="8" t="s">
        <v>193</v>
      </c>
      <c r="C78" s="7" t="s">
        <v>194</v>
      </c>
      <c r="D78" s="7">
        <v>396</v>
      </c>
      <c r="E78" s="7">
        <v>347.45</v>
      </c>
      <c r="F78" s="7">
        <v>3.3034799999999999E-7</v>
      </c>
      <c r="G78" s="7">
        <v>1.82786</v>
      </c>
      <c r="H78" s="7">
        <v>8.17699</v>
      </c>
      <c r="I78" s="7">
        <v>2.0037790183736299</v>
      </c>
      <c r="J78" s="7">
        <v>2.1565500000000001E-6</v>
      </c>
      <c r="K78" s="7">
        <v>1.46295</v>
      </c>
      <c r="L78" s="7">
        <v>8.2223100000000002</v>
      </c>
      <c r="M78" s="7">
        <v>2.2865202409062899</v>
      </c>
      <c r="N78" s="7">
        <v>6.3094799999999999E-12</v>
      </c>
      <c r="O78" s="7">
        <v>5.0112100000000002</v>
      </c>
      <c r="P78" s="7">
        <v>6.2534599999999996</v>
      </c>
      <c r="Q78" s="7">
        <v>0.30442792025985699</v>
      </c>
      <c r="R78" s="7" t="s">
        <v>168</v>
      </c>
      <c r="U78" s="7">
        <f t="shared" si="42"/>
        <v>5.0024249999999997</v>
      </c>
      <c r="V78" s="7">
        <f t="shared" si="43"/>
        <v>2.0037790183736299</v>
      </c>
      <c r="Z78" s="7">
        <f t="shared" si="40"/>
        <v>4.8426299999999998</v>
      </c>
      <c r="AA78" s="7">
        <f t="shared" si="41"/>
        <v>2.2865202409062899</v>
      </c>
    </row>
    <row r="79" spans="1:27" ht="15.75" customHeight="1" x14ac:dyDescent="0.2">
      <c r="A79" s="7" t="s">
        <v>168</v>
      </c>
      <c r="B79" s="8" t="s">
        <v>195</v>
      </c>
      <c r="C79" s="7" t="s">
        <v>196</v>
      </c>
      <c r="D79" s="7">
        <v>412</v>
      </c>
      <c r="E79" s="7">
        <v>363.45</v>
      </c>
      <c r="F79" s="7">
        <v>2.8589699999999999E-10</v>
      </c>
      <c r="G79" s="7">
        <v>0</v>
      </c>
      <c r="H79" s="7">
        <v>0.32672400000000001</v>
      </c>
      <c r="I79" s="7">
        <v>1.11246271841192</v>
      </c>
      <c r="J79" s="7">
        <v>1.0000021565499999</v>
      </c>
      <c r="N79" s="7">
        <v>6.3107200000000002E-11</v>
      </c>
      <c r="O79" s="7">
        <v>0.19833700000000001</v>
      </c>
      <c r="P79" s="7">
        <v>0</v>
      </c>
      <c r="Q79" s="7">
        <v>-0.78001875154422995</v>
      </c>
      <c r="R79" s="7" t="s">
        <v>168</v>
      </c>
    </row>
    <row r="80" spans="1:27" ht="15.75" customHeight="1" x14ac:dyDescent="0.2">
      <c r="A80" s="7" t="s">
        <v>197</v>
      </c>
      <c r="B80" s="8" t="s">
        <v>198</v>
      </c>
      <c r="C80" s="7" t="s">
        <v>199</v>
      </c>
      <c r="D80" s="7">
        <v>367</v>
      </c>
      <c r="E80" s="7">
        <v>318.47000000000003</v>
      </c>
      <c r="J80" s="7">
        <v>2.0000021565499999</v>
      </c>
      <c r="R80" s="7" t="s">
        <v>197</v>
      </c>
    </row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</sheetData>
  <mergeCells count="10">
    <mergeCell ref="A3:AA5"/>
    <mergeCell ref="X7:Y7"/>
    <mergeCell ref="Z7:AA7"/>
    <mergeCell ref="D7:D8"/>
    <mergeCell ref="E7:E8"/>
    <mergeCell ref="F7:I7"/>
    <mergeCell ref="J7:M7"/>
    <mergeCell ref="N7:Q7"/>
    <mergeCell ref="S7:T7"/>
    <mergeCell ref="U7:V7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Olins</dc:creator>
  <cp:lastModifiedBy>Ada Olins</cp:lastModifiedBy>
  <dcterms:created xsi:type="dcterms:W3CDTF">2021-05-30T18:52:16Z</dcterms:created>
  <dcterms:modified xsi:type="dcterms:W3CDTF">2023-10-30T19:04:21Z</dcterms:modified>
</cp:coreProperties>
</file>